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UFMS\Workshop Excel_Semana Estudos Acadêmicos\"/>
    </mc:Choice>
  </mc:AlternateContent>
  <xr:revisionPtr revIDLastSave="0" documentId="13_ncr:1_{FD34D0FF-EA9F-4C95-A6BD-0C39386D4490}" xr6:coauthVersionLast="45" xr6:coauthVersionMax="45" xr10:uidLastSave="{00000000-0000-0000-0000-000000000000}"/>
  <bookViews>
    <workbookView xWindow="-120" yWindow="-120" windowWidth="20730" windowHeight="11160" tabRatio="849" xr2:uid="{00000000-000D-0000-FFFF-FFFF00000000}"/>
  </bookViews>
  <sheets>
    <sheet name="Apur. de Horas" sheetId="22" r:id="rId1"/>
    <sheet name="DRE BANCOS" sheetId="49" r:id="rId2"/>
    <sheet name="Procv" sheetId="50" r:id="rId3"/>
  </sheets>
  <definedNames>
    <definedName name="inss">#REF!</definedName>
  </definedNames>
  <calcPr calcId="191029"/>
</workbook>
</file>

<file path=xl/calcChain.xml><?xml version="1.0" encoding="utf-8"?>
<calcChain xmlns="http://schemas.openxmlformats.org/spreadsheetml/2006/main">
  <c r="K7" i="22" l="1"/>
  <c r="L7" i="22"/>
  <c r="M7" i="22"/>
  <c r="O7" i="22"/>
  <c r="P7" i="22"/>
  <c r="Q7" i="22"/>
  <c r="A8" i="22"/>
  <c r="B8" i="22"/>
  <c r="K8" i="22" s="1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H7" i="22" l="1"/>
  <c r="O8" i="22"/>
  <c r="B9" i="22"/>
  <c r="K9" i="22" s="1"/>
  <c r="Q8" i="22"/>
  <c r="L8" i="22"/>
  <c r="I7" i="22"/>
  <c r="P8" i="22"/>
  <c r="M8" i="22"/>
  <c r="H8" i="22" s="1"/>
  <c r="M9" i="22" l="1"/>
  <c r="P9" i="22"/>
  <c r="I8" i="22"/>
  <c r="L9" i="22"/>
  <c r="Q9" i="22"/>
  <c r="B10" i="22"/>
  <c r="O9" i="22"/>
  <c r="H9" i="22" l="1"/>
  <c r="I9" i="22"/>
  <c r="Q10" i="22"/>
  <c r="B11" i="22"/>
  <c r="L10" i="22"/>
  <c r="M10" i="22"/>
  <c r="K10" i="22"/>
  <c r="P10" i="22"/>
  <c r="O10" i="22"/>
  <c r="I10" i="22" l="1"/>
  <c r="H10" i="22"/>
  <c r="K11" i="22"/>
  <c r="O11" i="22"/>
  <c r="L11" i="22"/>
  <c r="Q11" i="22"/>
  <c r="B12" i="22"/>
  <c r="P11" i="22"/>
  <c r="M11" i="22"/>
  <c r="I11" i="22" l="1"/>
  <c r="H11" i="22"/>
  <c r="K12" i="22"/>
  <c r="L12" i="22"/>
  <c r="Q12" i="22"/>
  <c r="B13" i="22"/>
  <c r="O12" i="22"/>
  <c r="M12" i="22"/>
  <c r="P12" i="22"/>
  <c r="H12" i="22" l="1"/>
  <c r="I12" i="22"/>
  <c r="K13" i="22"/>
  <c r="O13" i="22"/>
  <c r="L13" i="22"/>
  <c r="Q13" i="22"/>
  <c r="B14" i="22"/>
  <c r="P13" i="22"/>
  <c r="M13" i="22"/>
  <c r="H13" i="22" l="1"/>
  <c r="I13" i="22"/>
  <c r="K14" i="22"/>
  <c r="L14" i="22"/>
  <c r="Q14" i="22"/>
  <c r="B15" i="22"/>
  <c r="O14" i="22"/>
  <c r="M14" i="22"/>
  <c r="P14" i="22"/>
  <c r="H14" i="22" l="1"/>
  <c r="I14" i="22"/>
  <c r="K15" i="22"/>
  <c r="O15" i="22"/>
  <c r="L15" i="22"/>
  <c r="Q15" i="22"/>
  <c r="B16" i="22"/>
  <c r="M15" i="22"/>
  <c r="P15" i="22"/>
  <c r="I15" i="22" l="1"/>
  <c r="H15" i="22"/>
  <c r="K16" i="22"/>
  <c r="L16" i="22"/>
  <c r="Q16" i="22"/>
  <c r="B17" i="22"/>
  <c r="O16" i="22"/>
  <c r="P16" i="22"/>
  <c r="M16" i="22"/>
  <c r="I16" i="22" l="1"/>
  <c r="H16" i="22"/>
  <c r="K17" i="22"/>
  <c r="O17" i="22"/>
  <c r="L17" i="22"/>
  <c r="Q17" i="22"/>
  <c r="B18" i="22"/>
  <c r="M17" i="22"/>
  <c r="P17" i="22"/>
  <c r="I17" i="22" l="1"/>
  <c r="H17" i="22"/>
  <c r="K18" i="22"/>
  <c r="L18" i="22"/>
  <c r="Q18" i="22"/>
  <c r="B19" i="22"/>
  <c r="O18" i="22"/>
  <c r="M18" i="22"/>
  <c r="P18" i="22"/>
  <c r="I18" i="22" l="1"/>
  <c r="H18" i="22"/>
  <c r="K19" i="22"/>
  <c r="O19" i="22"/>
  <c r="L19" i="22"/>
  <c r="Q19" i="22"/>
  <c r="B20" i="22"/>
  <c r="M19" i="22"/>
  <c r="P19" i="22"/>
  <c r="I19" i="22" l="1"/>
  <c r="H19" i="22"/>
  <c r="K20" i="22"/>
  <c r="L20" i="22"/>
  <c r="Q20" i="22"/>
  <c r="B21" i="22"/>
  <c r="O20" i="22"/>
  <c r="M20" i="22"/>
  <c r="P20" i="22"/>
  <c r="I20" i="22" l="1"/>
  <c r="H20" i="22"/>
  <c r="K21" i="22"/>
  <c r="O21" i="22"/>
  <c r="L21" i="22"/>
  <c r="Q21" i="22"/>
  <c r="B22" i="22"/>
  <c r="M21" i="22"/>
  <c r="P21" i="22"/>
  <c r="I21" i="22" l="1"/>
  <c r="H21" i="22"/>
  <c r="K22" i="22"/>
  <c r="L22" i="22"/>
  <c r="Q22" i="22"/>
  <c r="B23" i="22"/>
  <c r="O22" i="22"/>
  <c r="M22" i="22"/>
  <c r="P22" i="22"/>
  <c r="I22" i="22" l="1"/>
  <c r="H22" i="22"/>
  <c r="K23" i="22"/>
  <c r="O23" i="22"/>
  <c r="L23" i="22"/>
  <c r="Q23" i="22"/>
  <c r="B24" i="22"/>
  <c r="M23" i="22"/>
  <c r="P23" i="22"/>
  <c r="I23" i="22" l="1"/>
  <c r="H23" i="22"/>
  <c r="K24" i="22"/>
  <c r="L24" i="22"/>
  <c r="Q24" i="22"/>
  <c r="B25" i="22"/>
  <c r="O24" i="22"/>
  <c r="M24" i="22"/>
  <c r="P24" i="22"/>
  <c r="I24" i="22" l="1"/>
  <c r="H24" i="22"/>
  <c r="K25" i="22"/>
  <c r="O25" i="22"/>
  <c r="L25" i="22"/>
  <c r="Q25" i="22"/>
  <c r="B26" i="22"/>
  <c r="M25" i="22"/>
  <c r="P25" i="22"/>
  <c r="H25" i="22" l="1"/>
  <c r="I25" i="22"/>
  <c r="K26" i="22"/>
  <c r="L26" i="22"/>
  <c r="Q26" i="22"/>
  <c r="B27" i="22"/>
  <c r="O26" i="22"/>
  <c r="M26" i="22"/>
  <c r="P26" i="22"/>
  <c r="I26" i="22" l="1"/>
  <c r="H26" i="22"/>
  <c r="K27" i="22"/>
  <c r="O27" i="22"/>
  <c r="L27" i="22"/>
  <c r="Q27" i="22"/>
  <c r="B28" i="22"/>
  <c r="M27" i="22"/>
  <c r="H27" i="22" s="1"/>
  <c r="P27" i="22"/>
  <c r="I27" i="22" s="1"/>
  <c r="K28" i="22" l="1"/>
  <c r="L28" i="22"/>
  <c r="Q28" i="22"/>
  <c r="B29" i="22"/>
  <c r="O28" i="22"/>
  <c r="M28" i="22"/>
  <c r="P28" i="22"/>
  <c r="I28" i="22" s="1"/>
  <c r="H28" i="22" l="1"/>
  <c r="K29" i="22"/>
  <c r="O29" i="22"/>
  <c r="L29" i="22"/>
  <c r="Q29" i="22"/>
  <c r="B30" i="22"/>
  <c r="M29" i="22"/>
  <c r="H29" i="22" s="1"/>
  <c r="P29" i="22"/>
  <c r="I29" i="22" s="1"/>
  <c r="K30" i="22" l="1"/>
  <c r="L30" i="22"/>
  <c r="Q30" i="22"/>
  <c r="B31" i="22"/>
  <c r="O30" i="22"/>
  <c r="M30" i="22"/>
  <c r="P30" i="22"/>
  <c r="I30" i="22" l="1"/>
  <c r="H30" i="22"/>
  <c r="K31" i="22"/>
  <c r="O31" i="22"/>
  <c r="L31" i="22"/>
  <c r="Q31" i="22"/>
  <c r="B32" i="22"/>
  <c r="M31" i="22"/>
  <c r="H31" i="22" s="1"/>
  <c r="P31" i="22"/>
  <c r="I31" i="22" l="1"/>
  <c r="K32" i="22"/>
  <c r="L32" i="22"/>
  <c r="Q32" i="22"/>
  <c r="B33" i="22"/>
  <c r="O32" i="22"/>
  <c r="M32" i="22"/>
  <c r="H32" i="22" s="1"/>
  <c r="P32" i="22"/>
  <c r="I32" i="22" l="1"/>
  <c r="K33" i="22"/>
  <c r="O33" i="22"/>
  <c r="L33" i="22"/>
  <c r="Q33" i="22"/>
  <c r="B34" i="22"/>
  <c r="M33" i="22"/>
  <c r="P33" i="22"/>
  <c r="I33" i="22" s="1"/>
  <c r="H33" i="22" l="1"/>
  <c r="K34" i="22"/>
  <c r="L34" i="22"/>
  <c r="Q34" i="22"/>
  <c r="B35" i="22"/>
  <c r="O34" i="22"/>
  <c r="M34" i="22"/>
  <c r="P34" i="22"/>
  <c r="I34" i="22" s="1"/>
  <c r="H34" i="22" l="1"/>
  <c r="K35" i="22"/>
  <c r="O35" i="22"/>
  <c r="L35" i="22"/>
  <c r="Q35" i="22"/>
  <c r="B36" i="22"/>
  <c r="M35" i="22"/>
  <c r="P35" i="22"/>
  <c r="I35" i="22" s="1"/>
  <c r="H35" i="22" l="1"/>
  <c r="K36" i="22"/>
  <c r="L36" i="22"/>
  <c r="Q36" i="22"/>
  <c r="B37" i="22"/>
  <c r="O36" i="22"/>
  <c r="M36" i="22"/>
  <c r="H36" i="22" s="1"/>
  <c r="P36" i="22"/>
  <c r="I36" i="22" l="1"/>
  <c r="K37" i="22"/>
  <c r="O37" i="22"/>
  <c r="L37" i="22"/>
  <c r="Q37" i="22"/>
  <c r="M37" i="22"/>
  <c r="H37" i="22" s="1"/>
  <c r="H38" i="22" s="1"/>
  <c r="P37" i="22"/>
  <c r="I37" i="22" l="1"/>
  <c r="I3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Valdeci Pires de Medeiros</author>
  </authors>
  <commentList>
    <comment ref="B1" authorId="0" shapeId="0" xr:uid="{00000000-0006-0000-0600-000001000000}">
      <text>
        <r>
          <rPr>
            <sz val="10"/>
            <color indexed="81"/>
            <rFont val="Tahoma"/>
            <family val="2"/>
          </rPr>
          <t xml:space="preserve">
                                     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2"/>
            <color indexed="10"/>
            <rFont val="Tahoma"/>
            <family val="2"/>
          </rPr>
          <t>Planilha de apuração de horas, que calcula:</t>
        </r>
        <r>
          <rPr>
            <sz val="11"/>
            <color indexed="81"/>
            <rFont val="Tahoma"/>
            <family val="2"/>
          </rPr>
          <t xml:space="preserve">
  • Horas extras na entrada (caso o funcionário chegue mais cedo)
  • Horas extras no horário de almoço (caso o funcionário utilize menos tempo do seu intervalo)
  • Horas extras na saída (elementar)
  • Destaque dos dias no caso dos Domingos
  • Cálculo de horas dobradas para trabalho no Domingo
  • Preenchimento Automático dos dias da Semana, sendo necessário apenas preencher o primeiro dia da semana.
  • Preenchimento Automático dos dias do Mês, sendo necessário apenas preencher o primeiro dia do mês (porém, será necessário excluir os dias que ultrapassarem, como: mês de 30 dias ou fevereiro)
</t>
        </r>
        <r>
          <rPr>
            <sz val="11"/>
            <color indexed="12"/>
            <rFont val="Tahoma"/>
            <family val="2"/>
          </rPr>
          <t>Contribuição: Esta planilha foi modificada e enviada por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 xml:space="preserve">Cristiano   
                   Email: </t>
        </r>
        <r>
          <rPr>
            <b/>
            <sz val="11"/>
            <color indexed="8"/>
            <rFont val="Tahoma"/>
            <family val="2"/>
          </rPr>
          <t xml:space="preserve"> cristiano_mkt@moval.com.br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2" authorId="0" shapeId="0" xr:uid="{00000000-0006-0000-0600-000002000000}">
      <text>
        <r>
          <rPr>
            <sz val="8"/>
            <color indexed="81"/>
            <rFont val="Tahoma"/>
          </rPr>
          <t xml:space="preserve">
     -    </t>
        </r>
        <r>
          <rPr>
            <b/>
            <sz val="11"/>
            <color indexed="17"/>
            <rFont val="Tahoma"/>
            <family val="2"/>
          </rPr>
          <t xml:space="preserve">As células estão </t>
        </r>
        <r>
          <rPr>
            <b/>
            <sz val="11"/>
            <color indexed="10"/>
            <rFont val="Tahoma"/>
            <family val="2"/>
          </rPr>
          <t>desprotegidas</t>
        </r>
        <r>
          <rPr>
            <b/>
            <sz val="11"/>
            <color indexed="17"/>
            <rFont val="Tahoma"/>
            <family val="2"/>
          </rPr>
          <t xml:space="preserve">, sem senha, para facilitar quando for        necessária a cópia para iniciar novo funcionário.
      </t>
        </r>
        <r>
          <rPr>
            <b/>
            <sz val="11"/>
            <color indexed="10"/>
            <rFont val="Tahoma"/>
            <family val="2"/>
          </rPr>
          <t>Digite apenas nas celulas marcadas em amarelo, nunca nas demais não    esqueça de zerar os sabados e domingos.</t>
        </r>
        <r>
          <rPr>
            <b/>
            <sz val="11"/>
            <color indexed="17"/>
            <rFont val="Tahoma"/>
            <family val="2"/>
          </rPr>
          <t xml:space="preserve">
-  Os Domingos devem ser zerados, levando-se em consideração de não haver expediente neste dia.
 - Os Feriados podem ser calculados como o domingo se for acrescentado a palavra Domingo em dia da semana, ou, simplesmente deixá-los como um dia normal de trabalho.
 - Deve-se </t>
        </r>
        <r>
          <rPr>
            <b/>
            <u/>
            <sz val="11"/>
            <color indexed="10"/>
            <rFont val="Tahoma"/>
            <family val="2"/>
          </rPr>
          <t>selecionar pelos números das linhas</t>
        </r>
        <r>
          <rPr>
            <b/>
            <sz val="11"/>
            <color indexed="17"/>
            <rFont val="Tahoma"/>
            <family val="2"/>
          </rPr>
          <t xml:space="preserve"> ao copiar, ou as fórmulas deixarão de funcionar nas novas cópias.
Valdeci Pires de Medeiros</t>
        </r>
      </text>
    </comment>
  </commentList>
</comments>
</file>

<file path=xl/sharedStrings.xml><?xml version="1.0" encoding="utf-8"?>
<sst xmlns="http://schemas.openxmlformats.org/spreadsheetml/2006/main" count="904" uniqueCount="239">
  <si>
    <t>I</t>
  </si>
  <si>
    <t>Matricula:</t>
  </si>
  <si>
    <t>Data</t>
  </si>
  <si>
    <t>SP</t>
  </si>
  <si>
    <t>UF</t>
  </si>
  <si>
    <t>DIA</t>
  </si>
  <si>
    <t>ENTRADA</t>
  </si>
  <si>
    <t>SAÍDA</t>
  </si>
  <si>
    <t>Funcionário:</t>
  </si>
  <si>
    <t>Intervalo</t>
  </si>
  <si>
    <t>Hora de entrada&gt;&gt;&gt;</t>
  </si>
  <si>
    <t>Atrasos</t>
  </si>
  <si>
    <t>Hora Saida:</t>
  </si>
  <si>
    <t>Horas/Extras</t>
  </si>
  <si>
    <t>Dia Semana</t>
  </si>
  <si>
    <t>Somas &gt;&gt;&gt;&gt;&gt;&gt;&gt;&gt;&gt;&gt;</t>
  </si>
  <si>
    <t>Cálculo das Horas Extras</t>
  </si>
  <si>
    <t>Cálculo de Atrasos e Descontos</t>
  </si>
  <si>
    <t>Entrada</t>
  </si>
  <si>
    <t>Saída</t>
  </si>
  <si>
    <t xml:space="preserve">Aviso </t>
  </si>
  <si>
    <t>Aviso 02</t>
  </si>
  <si>
    <t>Domingo</t>
  </si>
  <si>
    <t>Desenvolvido por: Valdeci Pires de Medeiros (valdecicontabilidade@ig.com.br)</t>
  </si>
  <si>
    <t>Instituição financeira</t>
  </si>
  <si>
    <t>Código</t>
  </si>
  <si>
    <t>TCB</t>
  </si>
  <si>
    <t>SR</t>
  </si>
  <si>
    <t>TD</t>
  </si>
  <si>
    <t>TC</t>
  </si>
  <si>
    <t>Cidade</t>
  </si>
  <si>
    <t>Resultado de Intermediação Financeira</t>
  </si>
  <si>
    <t>Outras Receitas/Despesas Operacionais</t>
  </si>
  <si>
    <t>Resultado Operacional (e) = (c) + (d)</t>
  </si>
  <si>
    <t>Resultado Não Operacional (f)</t>
  </si>
  <si>
    <t>Resultado antes da Tributação, Lucro e Participação (g) = (e) + (f)</t>
  </si>
  <si>
    <t>Imposto de Renda e Contribuição Social (h)</t>
  </si>
  <si>
    <t>Participação nos Lucros (i)</t>
  </si>
  <si>
    <t>Lucro Líquido (j) = (g) + (h) + (i)</t>
  </si>
  <si>
    <t>Juros Sobre Capital Social de Cooperativas (k)</t>
  </si>
  <si>
    <t>Receitas de Intermediação Financeira</t>
  </si>
  <si>
    <t>Despesas de Intermediação Financeira</t>
  </si>
  <si>
    <t>Resultado de Intermediação Financeira (c) = (a) + (b)</t>
  </si>
  <si>
    <t>Rendas de Prestação de Serviços (d1)</t>
  </si>
  <si>
    <t>Rendas de Tarifas Bancárias (d2)</t>
  </si>
  <si>
    <t>Despesas de Pessoal (d3)</t>
  </si>
  <si>
    <t>Despesas Administrativas (d4)</t>
  </si>
  <si>
    <t>Despesas Tributárias (d5)</t>
  </si>
  <si>
    <t>Resultado de Participações (d6)</t>
  </si>
  <si>
    <t>Outras Receitas Operacionais (d7)</t>
  </si>
  <si>
    <t>Outras Despesas Operacionais (d8)</t>
  </si>
  <si>
    <t>Outras Receitas/Despesas  Operacionais (d) = (d1) + (d2) + (d3) + (d4) + (d5) + (d6) + (d7) + (d8)</t>
  </si>
  <si>
    <t>Rendas de Operações de Crédito (a1)</t>
  </si>
  <si>
    <t>Rendas de Operações de Arrendamento Mercantil (a2)</t>
  </si>
  <si>
    <t>Rendas de Operações com TVM (a3)</t>
  </si>
  <si>
    <t>Rendas de Operações com Instrumentos Financeiros Derivativos (a4)</t>
  </si>
  <si>
    <t>Resultado de Operações de Câmbio (a5)</t>
  </si>
  <si>
    <t>Rendas de Aplicações Compulsórias (a6)</t>
  </si>
  <si>
    <t>Receitas de Intermediação Financeira (a) = (a1) + (a2) + (a3) + (a4) + (a5) + (a6)</t>
  </si>
  <si>
    <t>Despesas de Captação (b1)</t>
  </si>
  <si>
    <t>Despesas de Obrigações por Empréstimos e Repasses (b2)</t>
  </si>
  <si>
    <t>Despesas de Operações de Arrendamento Mercantil (b3)</t>
  </si>
  <si>
    <t>Resultado de Operações de Câmbio (b4)</t>
  </si>
  <si>
    <t>Resultado de Provisão para Créditos de Difícil Liquidação (b5)</t>
  </si>
  <si>
    <t>Despesas de Intermediação Financeira (b) = (b1) + (b2) + (b3) + (b4) + (b5)</t>
  </si>
  <si>
    <t>BB</t>
  </si>
  <si>
    <t>b1</t>
  </si>
  <si>
    <t>S1</t>
  </si>
  <si>
    <t>C</t>
  </si>
  <si>
    <t>BRASILIA</t>
  </si>
  <si>
    <t>DF</t>
  </si>
  <si>
    <t>ITAU</t>
  </si>
  <si>
    <t>SAO PAULO</t>
  </si>
  <si>
    <t>CAIXA ECONOMICA FEDERAL</t>
  </si>
  <si>
    <t>SANTANDER</t>
  </si>
  <si>
    <t>BRADESCO</t>
  </si>
  <si>
    <t>OSASCO</t>
  </si>
  <si>
    <t>VOTORANTIM</t>
  </si>
  <si>
    <t>S2</t>
  </si>
  <si>
    <t>BANCO RABOBANK INTERNATIONAL BRASIL S.A.</t>
  </si>
  <si>
    <t>S3</t>
  </si>
  <si>
    <t>JP MORGAN CHASE</t>
  </si>
  <si>
    <t>CITIBANK</t>
  </si>
  <si>
    <t>BTG PACTUAL</t>
  </si>
  <si>
    <t>RIO DE JANEIRO</t>
  </si>
  <si>
    <t>RJ</t>
  </si>
  <si>
    <t>BNP PARIBAS</t>
  </si>
  <si>
    <t>ABC-BRASIL</t>
  </si>
  <si>
    <t>SAFRA</t>
  </si>
  <si>
    <t>BANRISUL</t>
  </si>
  <si>
    <t>PORTO ALEGRE</t>
  </si>
  <si>
    <t>RS</t>
  </si>
  <si>
    <t>ING</t>
  </si>
  <si>
    <t>DAYCOVAL</t>
  </si>
  <si>
    <t>CREDIT SUISSE</t>
  </si>
  <si>
    <t>CCB</t>
  </si>
  <si>
    <t>PAN</t>
  </si>
  <si>
    <t>SOCIETE GENERALE</t>
  </si>
  <si>
    <t>CREDIT AGRICOLE</t>
  </si>
  <si>
    <t>BMG</t>
  </si>
  <si>
    <t>BANCO DO NORDESTE DO BRASIL S.A.</t>
  </si>
  <si>
    <t>FORTALEZA</t>
  </si>
  <si>
    <t>CE</t>
  </si>
  <si>
    <t>BANCO MUFG BRASIL S.A.</t>
  </si>
  <si>
    <t>BANCO COOPERATIVO SICREDI S.A.</t>
  </si>
  <si>
    <t>SCOTIABANK BRASIL S.A. BANCO MÚLTIPLO</t>
  </si>
  <si>
    <t>S4</t>
  </si>
  <si>
    <t>BANCO SUMITOMO MITSUI BRASILEIRO S.A.</t>
  </si>
  <si>
    <t>CREFISA</t>
  </si>
  <si>
    <t>MERCANTIL DO BRASIL</t>
  </si>
  <si>
    <t>BELO HORIZONTE</t>
  </si>
  <si>
    <t>MG</t>
  </si>
  <si>
    <t>BANCO CARGILL S.A.</t>
  </si>
  <si>
    <t>BRB</t>
  </si>
  <si>
    <t>BANCOOB</t>
  </si>
  <si>
    <t>MORGAN STANLEY</t>
  </si>
  <si>
    <t>BOFA MERRILL LYNCH</t>
  </si>
  <si>
    <t>INTESA SANPAOLO BRASIL S.A. - BANCO MÚLTIPLO</t>
  </si>
  <si>
    <t>BOCOM</t>
  </si>
  <si>
    <t>SALVADOR</t>
  </si>
  <si>
    <t>BA</t>
  </si>
  <si>
    <t>BANESTES</t>
  </si>
  <si>
    <t>VITORIA</t>
  </si>
  <si>
    <t>ES</t>
  </si>
  <si>
    <t>ALFA</t>
  </si>
  <si>
    <t>XP</t>
  </si>
  <si>
    <t>OMNI</t>
  </si>
  <si>
    <t>BANCO DO ESTADO DO PARÁ S.A.</t>
  </si>
  <si>
    <t>BELEM</t>
  </si>
  <si>
    <t>PA</t>
  </si>
  <si>
    <t>BANCO ABN AMRO S.A.</t>
  </si>
  <si>
    <t>MIZUHO</t>
  </si>
  <si>
    <t>BANCO JOHN DEERE S.A.</t>
  </si>
  <si>
    <t>INDAIATUBA</t>
  </si>
  <si>
    <t>BANCO FIBRA S.A.</t>
  </si>
  <si>
    <t>AGIBANK</t>
  </si>
  <si>
    <t>BANCO DA AMAZONIA S.A.</t>
  </si>
  <si>
    <t>ORIGINAL</t>
  </si>
  <si>
    <t>ICBC DO BRASIL BANCO MÚLTIPLO S.A.</t>
  </si>
  <si>
    <t>PARANÁ BANCO</t>
  </si>
  <si>
    <t>CURITIBA</t>
  </si>
  <si>
    <t>PR</t>
  </si>
  <si>
    <t>INDUSTRIAL DO BRASIL</t>
  </si>
  <si>
    <t>COMMERZBANK BRASIL S.A. - BANCO MÚLTIPLO</t>
  </si>
  <si>
    <t>BANCO KDB DO BRASIL S.A.</t>
  </si>
  <si>
    <t>INTER</t>
  </si>
  <si>
    <t>RENDIMENTO</t>
  </si>
  <si>
    <t>BANCO DO ESTADO DE SERGIPE S.A.</t>
  </si>
  <si>
    <t>ARACAJU</t>
  </si>
  <si>
    <t>SE</t>
  </si>
  <si>
    <t>SOFISA</t>
  </si>
  <si>
    <t>PINE</t>
  </si>
  <si>
    <t>MÁXIMA</t>
  </si>
  <si>
    <t>GRUPO BONSUCESSO - BS2</t>
  </si>
  <si>
    <t>BANCO TRIANGULO S.A.</t>
  </si>
  <si>
    <t>UBERLANDIA</t>
  </si>
  <si>
    <t>DEUTSCHE BANK S.A. - BANCO ALEMAO</t>
  </si>
  <si>
    <t>BANCO DA CHINA BRASIL S.A.</t>
  </si>
  <si>
    <t>BANCO A.J. RENNER S.A.</t>
  </si>
  <si>
    <t>BANCO TOPÁZIO S.A.</t>
  </si>
  <si>
    <t>BANCO LUSO BRASILEIRO S.A.</t>
  </si>
  <si>
    <t>BANCO KEB HANA DO BRASIL S.A.</t>
  </si>
  <si>
    <t>BANCO SEMEAR S.A.</t>
  </si>
  <si>
    <t>NOVO BANCO CONTINENTAL S.A. - BANCO MÚLTIPLO</t>
  </si>
  <si>
    <t>BANCO RODOBENS S.A.</t>
  </si>
  <si>
    <t>BANCO OURINVEST S.A.</t>
  </si>
  <si>
    <t>MODAL</t>
  </si>
  <si>
    <t>WESTERN UNION</t>
  </si>
  <si>
    <t>INDUSVAL</t>
  </si>
  <si>
    <t>CAIXA GERAL</t>
  </si>
  <si>
    <t>SOCOPA</t>
  </si>
  <si>
    <t>BANCO RIBEIRAO PRETO S.A.</t>
  </si>
  <si>
    <t>RIBEIRAO PRETO</t>
  </si>
  <si>
    <t>BANCO GUANABARA S.A.</t>
  </si>
  <si>
    <t>BANCO DE LA PROVINCIA DE BUENOS AIRES</t>
  </si>
  <si>
    <t>BANCO CLASSICO S.A.</t>
  </si>
  <si>
    <t>BANCOSEGURO S.A.</t>
  </si>
  <si>
    <t>BNY MELLON</t>
  </si>
  <si>
    <t>BANCO WOORI BANK DO BRASIL S.A.</t>
  </si>
  <si>
    <t>BANCO B3 S.A.</t>
  </si>
  <si>
    <t>ANDBANK</t>
  </si>
  <si>
    <t>STATE STREET BRASIL S.A. – BANCO COMERCIAL</t>
  </si>
  <si>
    <t>C6 BANK</t>
  </si>
  <si>
    <t>BANCO INBURSA S.A.</t>
  </si>
  <si>
    <t>BANCO ARBI S.A.</t>
  </si>
  <si>
    <t>BANCO DE LA NACION ARGENTINA</t>
  </si>
  <si>
    <t>VR</t>
  </si>
  <si>
    <t>PLURAL</t>
  </si>
  <si>
    <t>FATOR</t>
  </si>
  <si>
    <t>BANCO CAPITAL S.A.</t>
  </si>
  <si>
    <t>FINAXIS</t>
  </si>
  <si>
    <t>BANCO FICSA S.A.</t>
  </si>
  <si>
    <t>BANCO CEDULA S.A.</t>
  </si>
  <si>
    <t>BANCO TOYOTA DO BRASIL S.A.</t>
  </si>
  <si>
    <t>b2</t>
  </si>
  <si>
    <t>BANCO VOLKSWAGEN S.A.</t>
  </si>
  <si>
    <t>BANCO CSF S.A.</t>
  </si>
  <si>
    <t>GOLDMAN SACHS</t>
  </si>
  <si>
    <t>HONDA</t>
  </si>
  <si>
    <t>BANCO GM S.A.</t>
  </si>
  <si>
    <t>MERCEDES-BENZ</t>
  </si>
  <si>
    <t>BANCO IBM S.A.</t>
  </si>
  <si>
    <t>HSBC BRASIL S.A. - BANCO DE INVESTIMENTO</t>
  </si>
  <si>
    <t>BANCO DE LAGE LANDEN BRASIL S.A.</t>
  </si>
  <si>
    <t>BANCO CNH INDUSTRIAL CAPITAL S.A.</t>
  </si>
  <si>
    <t>BANCO DIGIO S.A.</t>
  </si>
  <si>
    <t>BARUERI</t>
  </si>
  <si>
    <t>BANCO VOLVO BRASIL S.A.</t>
  </si>
  <si>
    <t>BANCO CATERPILLAR S.A.</t>
  </si>
  <si>
    <t>BEXS</t>
  </si>
  <si>
    <t>SCANIA BANCO S.A.</t>
  </si>
  <si>
    <t>SAO BERNARDO DO CAMPO</t>
  </si>
  <si>
    <t>BANCO FIDIS S/A</t>
  </si>
  <si>
    <t>BETIM</t>
  </si>
  <si>
    <t>BANCO YAMAHA MOTOR DO BRASIL S.A.</t>
  </si>
  <si>
    <t>GUARULHOS</t>
  </si>
  <si>
    <t>CONFIDENCE</t>
  </si>
  <si>
    <t>HAITONG</t>
  </si>
  <si>
    <t>BARIGUI</t>
  </si>
  <si>
    <t>BANCO PACCAR S.A.</t>
  </si>
  <si>
    <t>PONTA GROSSA</t>
  </si>
  <si>
    <t>BANCO FORD S.A.</t>
  </si>
  <si>
    <t>BANCO MONEO S.A.</t>
  </si>
  <si>
    <t>CAXIAS DO SUL</t>
  </si>
  <si>
    <t>MS BANK S.A. BANCO DE CÂMBIO</t>
  </si>
  <si>
    <t>BANCO KOMATSU DO BRASIL S.A.</t>
  </si>
  <si>
    <t>BANCO RANDON S.A.</t>
  </si>
  <si>
    <t>BANCO TRICURY S.A.</t>
  </si>
  <si>
    <t>BR PARTNERS</t>
  </si>
  <si>
    <t>MONEYCORP BANCO DE CÂMBIO S.A.</t>
  </si>
  <si>
    <t>INTL FCSTONE</t>
  </si>
  <si>
    <t>UBS</t>
  </si>
  <si>
    <t>BANCO MAXINVEST S.A.</t>
  </si>
  <si>
    <t>BANCO PORTO REAL DE INVESTIMENTOS S.A</t>
  </si>
  <si>
    <t>PORTO REAL</t>
  </si>
  <si>
    <t>BBVA BRASIL BANCO DE INVESTIMENTO S.A.</t>
  </si>
  <si>
    <t>BANCO VIPAL S.A.</t>
  </si>
  <si>
    <t>BANCO INDUSCRED DE INVESTIMENTO S.A.</t>
  </si>
  <si>
    <t>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</si>
</sst>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\ \ &quot;horas&quot;"/>
    <numFmt numFmtId="165" formatCode="[h]:mm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53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</font>
    <font>
      <b/>
      <sz val="11"/>
      <color indexed="10"/>
      <name val="Tahoma"/>
      <family val="2"/>
    </font>
    <font>
      <b/>
      <sz val="11"/>
      <color indexed="17"/>
      <name val="Tahoma"/>
      <family val="2"/>
    </font>
    <font>
      <b/>
      <sz val="10"/>
      <color indexed="18"/>
      <name val="Arial"/>
      <family val="2"/>
    </font>
    <font>
      <sz val="8"/>
      <color indexed="81"/>
      <name val="Tahoma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indexed="10"/>
      <name val="Tahoma"/>
      <family val="2"/>
    </font>
    <font>
      <sz val="11"/>
      <color indexed="12"/>
      <name val="Tahoma"/>
      <family val="2"/>
    </font>
    <font>
      <b/>
      <u/>
      <sz val="11"/>
      <color indexed="10"/>
      <name val="Tahoma"/>
      <family val="2"/>
    </font>
    <font>
      <b/>
      <sz val="11"/>
      <color indexed="8"/>
      <name val="Tahoma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21" fontId="10" fillId="0" borderId="0">
      <alignment horizontal="center"/>
    </xf>
    <xf numFmtId="0" fontId="1" fillId="0" borderId="0"/>
  </cellStyleXfs>
  <cellXfs count="32">
    <xf numFmtId="0" fontId="0" fillId="0" borderId="0" xfId="0"/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15" fontId="3" fillId="0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165" fontId="4" fillId="3" borderId="0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165" fontId="2" fillId="3" borderId="0" xfId="0" applyNumberFormat="1" applyFont="1" applyFill="1" applyBorder="1" applyAlignment="1" applyProtection="1">
      <alignment horizontal="center"/>
    </xf>
    <xf numFmtId="0" fontId="1" fillId="0" borderId="0" xfId="2"/>
    <xf numFmtId="0" fontId="1" fillId="0" borderId="0" xfId="2" applyAlignment="1">
      <alignment horizontal="center"/>
    </xf>
    <xf numFmtId="17" fontId="1" fillId="0" borderId="0" xfId="2" applyNumberFormat="1" applyAlignment="1">
      <alignment horizontal="center"/>
    </xf>
    <xf numFmtId="3" fontId="1" fillId="0" borderId="0" xfId="2" applyNumberFormat="1"/>
    <xf numFmtId="0" fontId="13" fillId="0" borderId="1" xfId="0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3" fillId="0" borderId="0" xfId="0" applyFont="1" applyFill="1" applyAlignment="1">
      <alignment horizontal="center"/>
    </xf>
  </cellXfs>
  <cellStyles count="3">
    <cellStyle name="hh:mm:ss Hora" xfId="1" xr:uid="{00000000-0005-0000-0000-000000000000}"/>
    <cellStyle name="Normal" xfId="0" builtinId="0"/>
    <cellStyle name="Normal 2" xfId="2" xr:uid="{D5838CD4-EC35-4C6B-88D9-7A0498CEABDE}"/>
  </cellStyles>
  <dxfs count="18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6"/>
  <dimension ref="A1:Q39"/>
  <sheetViews>
    <sheetView tabSelected="1" zoomScale="110" zoomScaleNormal="110" workbookViewId="0"/>
  </sheetViews>
  <sheetFormatPr defaultColWidth="8.88671875" defaultRowHeight="15" x14ac:dyDescent="0.2"/>
  <cols>
    <col min="1" max="1" width="8.77734375" style="3" customWidth="1"/>
    <col min="2" max="2" width="9.33203125" style="3" customWidth="1"/>
    <col min="3" max="4" width="8" style="5" customWidth="1"/>
    <col min="5" max="5" width="8.109375" style="5" customWidth="1"/>
    <col min="6" max="6" width="8.21875" style="5" customWidth="1"/>
    <col min="7" max="7" width="7.5546875" style="5" customWidth="1"/>
    <col min="8" max="8" width="9.88671875" style="5" customWidth="1"/>
    <col min="9" max="9" width="9.109375" style="5" customWidth="1"/>
    <col min="10" max="10" width="8.88671875" style="5"/>
    <col min="11" max="13" width="8.88671875" style="5" hidden="1" customWidth="1"/>
    <col min="14" max="14" width="1.5546875" style="5" hidden="1" customWidth="1"/>
    <col min="15" max="17" width="8.88671875" style="5" hidden="1" customWidth="1"/>
    <col min="18" max="16384" width="8.88671875" style="5"/>
  </cols>
  <sheetData>
    <row r="1" spans="1:17" ht="15.75" x14ac:dyDescent="0.25">
      <c r="B1" s="4" t="s">
        <v>20</v>
      </c>
      <c r="D1" s="6" t="s">
        <v>23</v>
      </c>
    </row>
    <row r="2" spans="1:17" ht="15.75" x14ac:dyDescent="0.25">
      <c r="A2" s="7"/>
      <c r="B2" s="4" t="s">
        <v>21</v>
      </c>
      <c r="C2" s="8"/>
      <c r="D2" s="8"/>
      <c r="E2" s="8"/>
      <c r="F2" s="8"/>
      <c r="G2" s="8"/>
      <c r="H2" s="8"/>
    </row>
    <row r="3" spans="1:17" x14ac:dyDescent="0.2">
      <c r="A3" s="9" t="s">
        <v>8</v>
      </c>
      <c r="B3" s="30"/>
      <c r="C3" s="30"/>
      <c r="D3" s="30"/>
      <c r="E3" s="30"/>
      <c r="F3" s="30"/>
      <c r="G3" s="30"/>
      <c r="H3" s="30"/>
      <c r="I3" s="30"/>
    </row>
    <row r="4" spans="1:17" x14ac:dyDescent="0.2">
      <c r="A4" s="9" t="s">
        <v>1</v>
      </c>
      <c r="B4" s="30"/>
      <c r="C4" s="30"/>
      <c r="D4" s="30"/>
      <c r="F4" s="10" t="s">
        <v>10</v>
      </c>
      <c r="G4" s="11">
        <v>0.33333333333333331</v>
      </c>
      <c r="H4" s="10" t="s">
        <v>12</v>
      </c>
      <c r="I4" s="11">
        <v>0.70833333333333337</v>
      </c>
      <c r="J4" s="12"/>
    </row>
    <row r="5" spans="1:17" x14ac:dyDescent="0.2">
      <c r="A5" s="9"/>
      <c r="B5" s="9"/>
      <c r="C5" s="8"/>
      <c r="D5" s="8"/>
      <c r="F5" s="10"/>
      <c r="G5" s="13"/>
      <c r="H5" s="10"/>
      <c r="I5" s="13"/>
      <c r="J5" s="12"/>
      <c r="K5" s="28" t="s">
        <v>16</v>
      </c>
      <c r="L5" s="28"/>
      <c r="M5" s="28"/>
      <c r="O5" s="28" t="s">
        <v>17</v>
      </c>
      <c r="P5" s="28"/>
      <c r="Q5" s="28"/>
    </row>
    <row r="6" spans="1:17" x14ac:dyDescent="0.2">
      <c r="A6" s="14" t="s">
        <v>5</v>
      </c>
      <c r="B6" s="15" t="s">
        <v>14</v>
      </c>
      <c r="C6" s="16" t="s">
        <v>6</v>
      </c>
      <c r="D6" s="15" t="s">
        <v>7</v>
      </c>
      <c r="E6" s="15" t="s">
        <v>9</v>
      </c>
      <c r="F6" s="15" t="s">
        <v>6</v>
      </c>
      <c r="G6" s="15" t="s">
        <v>7</v>
      </c>
      <c r="H6" s="17" t="s">
        <v>13</v>
      </c>
      <c r="I6" s="15" t="s">
        <v>11</v>
      </c>
      <c r="K6" s="18" t="s">
        <v>18</v>
      </c>
      <c r="L6" s="18" t="s">
        <v>9</v>
      </c>
      <c r="M6" s="18" t="s">
        <v>19</v>
      </c>
      <c r="O6" s="18" t="s">
        <v>18</v>
      </c>
      <c r="P6" s="18" t="s">
        <v>9</v>
      </c>
      <c r="Q6" s="18" t="s">
        <v>19</v>
      </c>
    </row>
    <row r="7" spans="1:17" x14ac:dyDescent="0.2">
      <c r="A7" s="19">
        <v>44136</v>
      </c>
      <c r="B7" s="2" t="s">
        <v>22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21">
        <f>SUM(K7:M7)</f>
        <v>0</v>
      </c>
      <c r="I7" s="21">
        <f>SUM(O7:Q7)</f>
        <v>0</v>
      </c>
      <c r="K7" s="22">
        <f>IF(B7="Domingo",0,IF(C7&lt;G$4,G$4-C7,0))</f>
        <v>0</v>
      </c>
      <c r="L7" s="22">
        <f>IF(B7="Domingo",0,IF(F7-D7&lt;E7,E7-(F7-D7),0))</f>
        <v>0</v>
      </c>
      <c r="M7" s="22">
        <f>IF(B7="Domingo",((D7-C7)+(G7-F7))+((D7-C7)+(G7-F7)),IF(G7&gt;I$4,G7-I$4,0))</f>
        <v>0</v>
      </c>
      <c r="O7" s="22">
        <f>IF(B7="Domingo",0,IF(C7&gt;G$4,C7-G$4,0))</f>
        <v>0</v>
      </c>
      <c r="P7" s="22">
        <f>IF(B7="Domingo",0,IF(F7-D7&gt;E7,F7-D7-(E7),0))</f>
        <v>0</v>
      </c>
      <c r="Q7" s="22">
        <f>IF(B7="Domingo",0, IF(G7&lt;I$4,I$4-G7,0))</f>
        <v>0</v>
      </c>
    </row>
    <row r="8" spans="1:17" x14ac:dyDescent="0.2">
      <c r="A8" s="19">
        <f>A7+1</f>
        <v>44137</v>
      </c>
      <c r="B8" s="20" t="str">
        <f>IF(B7="Domingo","Segunda",IF(B7="Segunda","Terça",IF(B7="Terça","Quarta",IF(B7="Quarta","Quinta",IF(B7="Quinta","Sexta",IF(B7="Sexta","Sábado",IF(B7="Sábado","Domingo")))))))</f>
        <v>Segunda</v>
      </c>
      <c r="C8" s="1">
        <v>0.33333333333333331</v>
      </c>
      <c r="D8" s="1">
        <v>0.5</v>
      </c>
      <c r="E8" s="1">
        <v>4.1666666666666664E-2</v>
      </c>
      <c r="F8" s="1">
        <v>0.54166666666666663</v>
      </c>
      <c r="G8" s="1">
        <v>0.70833333333333337</v>
      </c>
      <c r="H8" s="21">
        <f>SUM(K8:M8)</f>
        <v>3.4694469519536142E-17</v>
      </c>
      <c r="I8" s="21">
        <f>SUM(O8:Q8)</f>
        <v>0</v>
      </c>
      <c r="K8" s="22">
        <f t="shared" ref="K8:K37" si="0">IF(B8="Domingo",0,IF(C8&lt;G$4,G$4-C8,0))</f>
        <v>0</v>
      </c>
      <c r="L8" s="22">
        <f t="shared" ref="L8:L37" si="1">IF(B8="Domingo",0,IF(F8-D8&lt;E8,E8-(F8-D8),0))</f>
        <v>3.4694469519536142E-17</v>
      </c>
      <c r="M8" s="22">
        <f t="shared" ref="M8:M37" si="2">IF(B8="Domingo",((D8-C8)+(G8-F8))+((D8-C8)+(G8-F8)),IF(G8&gt;I$4,G8-I$4,0))</f>
        <v>0</v>
      </c>
      <c r="O8" s="22">
        <f t="shared" ref="O8:O37" si="3">IF(B8="Domingo",0,IF(C8&gt;G$4,C8-G$4,0))</f>
        <v>0</v>
      </c>
      <c r="P8" s="22">
        <f t="shared" ref="P8:P37" si="4">IF(B8="Domingo",0,IF(F8-D8&gt;E8,F8-D8-(E8),0))</f>
        <v>0</v>
      </c>
      <c r="Q8" s="22">
        <f t="shared" ref="Q8:Q37" si="5">IF(B8="Domingo",0, IF(G8&lt;I$4,I$4-G8,0))</f>
        <v>0</v>
      </c>
    </row>
    <row r="9" spans="1:17" x14ac:dyDescent="0.2">
      <c r="A9" s="19">
        <f>A8+1</f>
        <v>44138</v>
      </c>
      <c r="B9" s="20" t="str">
        <f t="shared" ref="B9:B36" si="6">IF(B8="Domingo","Segunda",IF(B8="Segunda","Terça",IF(B8="Terça","Quarta",IF(B8="Quarta","Quinta",IF(B8="Quinta","Sexta",IF(B8="Sexta","Sábado",IF(B8="Sábado","Domingo")))))))</f>
        <v>Terça</v>
      </c>
      <c r="C9" s="1">
        <v>0.33333333333333331</v>
      </c>
      <c r="D9" s="1">
        <v>0.5</v>
      </c>
      <c r="E9" s="1">
        <v>4.1666666666666664E-2</v>
      </c>
      <c r="F9" s="1">
        <v>0.54166666666666663</v>
      </c>
      <c r="G9" s="1">
        <v>0.70833333333333337</v>
      </c>
      <c r="H9" s="21">
        <f t="shared" ref="H9:H36" si="7">SUM(K9:M9)</f>
        <v>3.4694469519536142E-17</v>
      </c>
      <c r="I9" s="21">
        <f t="shared" ref="I9:I36" si="8">SUM(O9:Q9)</f>
        <v>0</v>
      </c>
      <c r="K9" s="22">
        <f t="shared" si="0"/>
        <v>0</v>
      </c>
      <c r="L9" s="22">
        <f t="shared" si="1"/>
        <v>3.4694469519536142E-17</v>
      </c>
      <c r="M9" s="22">
        <f t="shared" si="2"/>
        <v>0</v>
      </c>
      <c r="O9" s="22">
        <f t="shared" si="3"/>
        <v>0</v>
      </c>
      <c r="P9" s="22">
        <f t="shared" si="4"/>
        <v>0</v>
      </c>
      <c r="Q9" s="22">
        <f t="shared" si="5"/>
        <v>0</v>
      </c>
    </row>
    <row r="10" spans="1:17" x14ac:dyDescent="0.2">
      <c r="A10" s="19">
        <f t="shared" ref="A10:A37" si="9">A9+1</f>
        <v>44139</v>
      </c>
      <c r="B10" s="20" t="str">
        <f t="shared" si="6"/>
        <v>Quarta</v>
      </c>
      <c r="C10" s="1">
        <v>0.33333333333333331</v>
      </c>
      <c r="D10" s="1">
        <v>0.5</v>
      </c>
      <c r="E10" s="1">
        <v>4.1666666666666664E-2</v>
      </c>
      <c r="F10" s="1">
        <v>0.54166666666666663</v>
      </c>
      <c r="G10" s="1">
        <v>0.70833333333333337</v>
      </c>
      <c r="H10" s="21">
        <f t="shared" si="7"/>
        <v>3.4694469519536142E-17</v>
      </c>
      <c r="I10" s="21">
        <f t="shared" si="8"/>
        <v>0</v>
      </c>
      <c r="K10" s="22">
        <f t="shared" si="0"/>
        <v>0</v>
      </c>
      <c r="L10" s="22">
        <f t="shared" si="1"/>
        <v>3.4694469519536142E-17</v>
      </c>
      <c r="M10" s="22">
        <f t="shared" si="2"/>
        <v>0</v>
      </c>
      <c r="O10" s="22">
        <f t="shared" si="3"/>
        <v>0</v>
      </c>
      <c r="P10" s="22">
        <f t="shared" si="4"/>
        <v>0</v>
      </c>
      <c r="Q10" s="22">
        <f t="shared" si="5"/>
        <v>0</v>
      </c>
    </row>
    <row r="11" spans="1:17" x14ac:dyDescent="0.2">
      <c r="A11" s="19">
        <f t="shared" si="9"/>
        <v>44140</v>
      </c>
      <c r="B11" s="20" t="str">
        <f t="shared" si="6"/>
        <v>Quinta</v>
      </c>
      <c r="C11" s="1">
        <v>0.33333333333333331</v>
      </c>
      <c r="D11" s="1">
        <v>0.5</v>
      </c>
      <c r="E11" s="1">
        <v>4.1666666666666664E-2</v>
      </c>
      <c r="F11" s="1">
        <v>0.54166666666666663</v>
      </c>
      <c r="G11" s="1">
        <v>0.70833333333333337</v>
      </c>
      <c r="H11" s="21">
        <f t="shared" si="7"/>
        <v>3.4694469519536142E-17</v>
      </c>
      <c r="I11" s="21">
        <f t="shared" si="8"/>
        <v>0</v>
      </c>
      <c r="K11" s="22">
        <f t="shared" si="0"/>
        <v>0</v>
      </c>
      <c r="L11" s="22">
        <f t="shared" si="1"/>
        <v>3.4694469519536142E-17</v>
      </c>
      <c r="M11" s="22">
        <f t="shared" si="2"/>
        <v>0</v>
      </c>
      <c r="O11" s="22">
        <f t="shared" si="3"/>
        <v>0</v>
      </c>
      <c r="P11" s="22">
        <f t="shared" si="4"/>
        <v>0</v>
      </c>
      <c r="Q11" s="22">
        <f t="shared" si="5"/>
        <v>0</v>
      </c>
    </row>
    <row r="12" spans="1:17" x14ac:dyDescent="0.2">
      <c r="A12" s="19">
        <f t="shared" si="9"/>
        <v>44141</v>
      </c>
      <c r="B12" s="20" t="str">
        <f t="shared" si="6"/>
        <v>Sexta</v>
      </c>
      <c r="C12" s="1">
        <v>0.33333333333333331</v>
      </c>
      <c r="D12" s="1">
        <v>0.5</v>
      </c>
      <c r="E12" s="1">
        <v>4.1666666666666664E-2</v>
      </c>
      <c r="F12" s="1">
        <v>0.54166666666666663</v>
      </c>
      <c r="G12" s="1">
        <v>0.70833333333333337</v>
      </c>
      <c r="H12" s="21">
        <f t="shared" si="7"/>
        <v>3.4694469519536142E-17</v>
      </c>
      <c r="I12" s="21">
        <f t="shared" si="8"/>
        <v>0</v>
      </c>
      <c r="K12" s="22">
        <f t="shared" si="0"/>
        <v>0</v>
      </c>
      <c r="L12" s="22">
        <f t="shared" si="1"/>
        <v>3.4694469519536142E-17</v>
      </c>
      <c r="M12" s="22">
        <f t="shared" si="2"/>
        <v>0</v>
      </c>
      <c r="O12" s="22">
        <f t="shared" si="3"/>
        <v>0</v>
      </c>
      <c r="P12" s="22">
        <f t="shared" si="4"/>
        <v>0</v>
      </c>
      <c r="Q12" s="22">
        <f t="shared" si="5"/>
        <v>0</v>
      </c>
    </row>
    <row r="13" spans="1:17" x14ac:dyDescent="0.2">
      <c r="A13" s="19">
        <f t="shared" si="9"/>
        <v>44142</v>
      </c>
      <c r="B13" s="20" t="str">
        <f t="shared" si="6"/>
        <v>Sábado</v>
      </c>
      <c r="C13" s="1">
        <v>0.33333333333333331</v>
      </c>
      <c r="D13" s="1">
        <v>0.5</v>
      </c>
      <c r="E13" s="1">
        <v>4.1666666666666664E-2</v>
      </c>
      <c r="F13" s="1">
        <v>0.54166666666666663</v>
      </c>
      <c r="G13" s="1">
        <v>0.70833333333333337</v>
      </c>
      <c r="H13" s="21">
        <f t="shared" si="7"/>
        <v>3.4694469519536142E-17</v>
      </c>
      <c r="I13" s="21">
        <f t="shared" si="8"/>
        <v>0</v>
      </c>
      <c r="K13" s="22">
        <f t="shared" si="0"/>
        <v>0</v>
      </c>
      <c r="L13" s="22">
        <f t="shared" si="1"/>
        <v>3.4694469519536142E-17</v>
      </c>
      <c r="M13" s="22">
        <f t="shared" si="2"/>
        <v>0</v>
      </c>
      <c r="O13" s="22">
        <f t="shared" si="3"/>
        <v>0</v>
      </c>
      <c r="P13" s="22">
        <f t="shared" si="4"/>
        <v>0</v>
      </c>
      <c r="Q13" s="22">
        <f t="shared" si="5"/>
        <v>0</v>
      </c>
    </row>
    <row r="14" spans="1:17" x14ac:dyDescent="0.2">
      <c r="A14" s="19">
        <f t="shared" si="9"/>
        <v>44143</v>
      </c>
      <c r="B14" s="20" t="str">
        <f t="shared" si="6"/>
        <v>Domingo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1">
        <f t="shared" si="7"/>
        <v>0</v>
      </c>
      <c r="I14" s="21">
        <f t="shared" si="8"/>
        <v>0</v>
      </c>
      <c r="K14" s="22">
        <f t="shared" si="0"/>
        <v>0</v>
      </c>
      <c r="L14" s="22">
        <f t="shared" si="1"/>
        <v>0</v>
      </c>
      <c r="M14" s="22">
        <f t="shared" si="2"/>
        <v>0</v>
      </c>
      <c r="O14" s="22">
        <f t="shared" si="3"/>
        <v>0</v>
      </c>
      <c r="P14" s="22">
        <f t="shared" si="4"/>
        <v>0</v>
      </c>
      <c r="Q14" s="22">
        <f t="shared" si="5"/>
        <v>0</v>
      </c>
    </row>
    <row r="15" spans="1:17" x14ac:dyDescent="0.2">
      <c r="A15" s="19">
        <f t="shared" si="9"/>
        <v>44144</v>
      </c>
      <c r="B15" s="20" t="str">
        <f t="shared" si="6"/>
        <v>Segunda</v>
      </c>
      <c r="C15" s="1">
        <v>0.33333333333333331</v>
      </c>
      <c r="D15" s="1">
        <v>0.5</v>
      </c>
      <c r="E15" s="1">
        <v>4.1666666666666664E-2</v>
      </c>
      <c r="F15" s="1">
        <v>0.54166666666666663</v>
      </c>
      <c r="G15" s="1">
        <v>0.70833333333333337</v>
      </c>
      <c r="H15" s="21">
        <f t="shared" si="7"/>
        <v>3.4694469519536142E-17</v>
      </c>
      <c r="I15" s="21">
        <f t="shared" si="8"/>
        <v>0</v>
      </c>
      <c r="K15" s="22">
        <f t="shared" si="0"/>
        <v>0</v>
      </c>
      <c r="L15" s="22">
        <f t="shared" si="1"/>
        <v>3.4694469519536142E-17</v>
      </c>
      <c r="M15" s="22">
        <f t="shared" si="2"/>
        <v>0</v>
      </c>
      <c r="O15" s="22">
        <f t="shared" si="3"/>
        <v>0</v>
      </c>
      <c r="P15" s="22">
        <f t="shared" si="4"/>
        <v>0</v>
      </c>
      <c r="Q15" s="22">
        <f t="shared" si="5"/>
        <v>0</v>
      </c>
    </row>
    <row r="16" spans="1:17" x14ac:dyDescent="0.2">
      <c r="A16" s="19">
        <f t="shared" si="9"/>
        <v>44145</v>
      </c>
      <c r="B16" s="20" t="str">
        <f t="shared" si="6"/>
        <v>Terça</v>
      </c>
      <c r="C16" s="1">
        <v>0.33333333333333331</v>
      </c>
      <c r="D16" s="1">
        <v>0.5</v>
      </c>
      <c r="E16" s="1">
        <v>4.1666666666666664E-2</v>
      </c>
      <c r="F16" s="1">
        <v>0.54166666666666663</v>
      </c>
      <c r="G16" s="1">
        <v>0.70833333333333337</v>
      </c>
      <c r="H16" s="21">
        <f t="shared" si="7"/>
        <v>3.4694469519536142E-17</v>
      </c>
      <c r="I16" s="21">
        <f t="shared" si="8"/>
        <v>0</v>
      </c>
      <c r="K16" s="22">
        <f t="shared" si="0"/>
        <v>0</v>
      </c>
      <c r="L16" s="22">
        <f t="shared" si="1"/>
        <v>3.4694469519536142E-17</v>
      </c>
      <c r="M16" s="22">
        <f t="shared" si="2"/>
        <v>0</v>
      </c>
      <c r="O16" s="22">
        <f t="shared" si="3"/>
        <v>0</v>
      </c>
      <c r="P16" s="22">
        <f t="shared" si="4"/>
        <v>0</v>
      </c>
      <c r="Q16" s="22">
        <f t="shared" si="5"/>
        <v>0</v>
      </c>
    </row>
    <row r="17" spans="1:17" x14ac:dyDescent="0.2">
      <c r="A17" s="19">
        <f t="shared" si="9"/>
        <v>44146</v>
      </c>
      <c r="B17" s="20" t="str">
        <f t="shared" si="6"/>
        <v>Quarta</v>
      </c>
      <c r="C17" s="1">
        <v>0.33333333333333331</v>
      </c>
      <c r="D17" s="1">
        <v>0.5</v>
      </c>
      <c r="E17" s="1">
        <v>4.1666666666666664E-2</v>
      </c>
      <c r="F17" s="1">
        <v>0.54166666666666663</v>
      </c>
      <c r="G17" s="1">
        <v>0.70833333333333337</v>
      </c>
      <c r="H17" s="21">
        <f t="shared" si="7"/>
        <v>3.4694469519536142E-17</v>
      </c>
      <c r="I17" s="21">
        <f t="shared" si="8"/>
        <v>0</v>
      </c>
      <c r="K17" s="22">
        <f t="shared" si="0"/>
        <v>0</v>
      </c>
      <c r="L17" s="22">
        <f t="shared" si="1"/>
        <v>3.4694469519536142E-17</v>
      </c>
      <c r="M17" s="22">
        <f t="shared" si="2"/>
        <v>0</v>
      </c>
      <c r="O17" s="22">
        <f t="shared" si="3"/>
        <v>0</v>
      </c>
      <c r="P17" s="22">
        <f t="shared" si="4"/>
        <v>0</v>
      </c>
      <c r="Q17" s="22">
        <f t="shared" si="5"/>
        <v>0</v>
      </c>
    </row>
    <row r="18" spans="1:17" x14ac:dyDescent="0.2">
      <c r="A18" s="19">
        <f t="shared" si="9"/>
        <v>44147</v>
      </c>
      <c r="B18" s="20" t="str">
        <f t="shared" si="6"/>
        <v>Quinta</v>
      </c>
      <c r="C18" s="1">
        <v>0.33333333333333331</v>
      </c>
      <c r="D18" s="1">
        <v>0.5</v>
      </c>
      <c r="E18" s="1">
        <v>4.1666666666666664E-2</v>
      </c>
      <c r="F18" s="1">
        <v>0.54166666666666663</v>
      </c>
      <c r="G18" s="1">
        <v>0.70833333333333337</v>
      </c>
      <c r="H18" s="21">
        <f t="shared" si="7"/>
        <v>3.4694469519536142E-17</v>
      </c>
      <c r="I18" s="21">
        <f t="shared" si="8"/>
        <v>0</v>
      </c>
      <c r="K18" s="22">
        <f t="shared" si="0"/>
        <v>0</v>
      </c>
      <c r="L18" s="22">
        <f t="shared" si="1"/>
        <v>3.4694469519536142E-17</v>
      </c>
      <c r="M18" s="22">
        <f t="shared" si="2"/>
        <v>0</v>
      </c>
      <c r="O18" s="22">
        <f t="shared" si="3"/>
        <v>0</v>
      </c>
      <c r="P18" s="22">
        <f t="shared" si="4"/>
        <v>0</v>
      </c>
      <c r="Q18" s="22">
        <f t="shared" si="5"/>
        <v>0</v>
      </c>
    </row>
    <row r="19" spans="1:17" x14ac:dyDescent="0.2">
      <c r="A19" s="19">
        <f t="shared" si="9"/>
        <v>44148</v>
      </c>
      <c r="B19" s="20" t="str">
        <f t="shared" si="6"/>
        <v>Sexta</v>
      </c>
      <c r="C19" s="1">
        <v>0.33333333333333331</v>
      </c>
      <c r="D19" s="1">
        <v>0.5</v>
      </c>
      <c r="E19" s="1">
        <v>4.1666666666666664E-2</v>
      </c>
      <c r="F19" s="1">
        <v>0.54166666666666663</v>
      </c>
      <c r="G19" s="1">
        <v>0.70833333333333337</v>
      </c>
      <c r="H19" s="21">
        <f t="shared" si="7"/>
        <v>3.4694469519536142E-17</v>
      </c>
      <c r="I19" s="21">
        <f t="shared" si="8"/>
        <v>0</v>
      </c>
      <c r="K19" s="22">
        <f t="shared" si="0"/>
        <v>0</v>
      </c>
      <c r="L19" s="22">
        <f t="shared" si="1"/>
        <v>3.4694469519536142E-17</v>
      </c>
      <c r="M19" s="22">
        <f t="shared" si="2"/>
        <v>0</v>
      </c>
      <c r="O19" s="22">
        <f t="shared" si="3"/>
        <v>0</v>
      </c>
      <c r="P19" s="22">
        <f t="shared" si="4"/>
        <v>0</v>
      </c>
      <c r="Q19" s="22">
        <f t="shared" si="5"/>
        <v>0</v>
      </c>
    </row>
    <row r="20" spans="1:17" x14ac:dyDescent="0.2">
      <c r="A20" s="19">
        <f t="shared" si="9"/>
        <v>44149</v>
      </c>
      <c r="B20" s="20" t="str">
        <f t="shared" si="6"/>
        <v>Sábado</v>
      </c>
      <c r="C20" s="1">
        <v>0.33333333333333331</v>
      </c>
      <c r="D20" s="1">
        <v>0.5</v>
      </c>
      <c r="E20" s="1">
        <v>4.1666666666666664E-2</v>
      </c>
      <c r="F20" s="1">
        <v>0.54166666666666663</v>
      </c>
      <c r="G20" s="1">
        <v>0.70833333333333337</v>
      </c>
      <c r="H20" s="21">
        <f t="shared" si="7"/>
        <v>3.4694469519536142E-17</v>
      </c>
      <c r="I20" s="21">
        <f t="shared" si="8"/>
        <v>0</v>
      </c>
      <c r="K20" s="22">
        <f t="shared" si="0"/>
        <v>0</v>
      </c>
      <c r="L20" s="22">
        <f t="shared" si="1"/>
        <v>3.4694469519536142E-17</v>
      </c>
      <c r="M20" s="22">
        <f t="shared" si="2"/>
        <v>0</v>
      </c>
      <c r="O20" s="22">
        <f t="shared" si="3"/>
        <v>0</v>
      </c>
      <c r="P20" s="22">
        <f t="shared" si="4"/>
        <v>0</v>
      </c>
      <c r="Q20" s="22">
        <f t="shared" si="5"/>
        <v>0</v>
      </c>
    </row>
    <row r="21" spans="1:17" x14ac:dyDescent="0.2">
      <c r="A21" s="19">
        <f t="shared" si="9"/>
        <v>44150</v>
      </c>
      <c r="B21" s="20" t="str">
        <f t="shared" si="6"/>
        <v>Domingo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21">
        <f t="shared" si="7"/>
        <v>0</v>
      </c>
      <c r="I21" s="21">
        <f t="shared" si="8"/>
        <v>0</v>
      </c>
      <c r="K21" s="22">
        <f t="shared" si="0"/>
        <v>0</v>
      </c>
      <c r="L21" s="22">
        <f t="shared" si="1"/>
        <v>0</v>
      </c>
      <c r="M21" s="22">
        <f t="shared" si="2"/>
        <v>0</v>
      </c>
      <c r="O21" s="22">
        <f t="shared" si="3"/>
        <v>0</v>
      </c>
      <c r="P21" s="22">
        <f t="shared" si="4"/>
        <v>0</v>
      </c>
      <c r="Q21" s="22">
        <f t="shared" si="5"/>
        <v>0</v>
      </c>
    </row>
    <row r="22" spans="1:17" x14ac:dyDescent="0.2">
      <c r="A22" s="19">
        <f t="shared" si="9"/>
        <v>44151</v>
      </c>
      <c r="B22" s="20" t="str">
        <f t="shared" si="6"/>
        <v>Segunda</v>
      </c>
      <c r="C22" s="1">
        <v>0.33333333333333331</v>
      </c>
      <c r="D22" s="1">
        <v>0.5</v>
      </c>
      <c r="E22" s="1">
        <v>4.1666666666666664E-2</v>
      </c>
      <c r="F22" s="1">
        <v>0.54166666666666663</v>
      </c>
      <c r="G22" s="1">
        <v>0.70833333333333337</v>
      </c>
      <c r="H22" s="21">
        <f t="shared" si="7"/>
        <v>3.4694469519536142E-17</v>
      </c>
      <c r="I22" s="21">
        <f t="shared" si="8"/>
        <v>0</v>
      </c>
      <c r="K22" s="22">
        <f t="shared" si="0"/>
        <v>0</v>
      </c>
      <c r="L22" s="22">
        <f t="shared" si="1"/>
        <v>3.4694469519536142E-17</v>
      </c>
      <c r="M22" s="22">
        <f t="shared" si="2"/>
        <v>0</v>
      </c>
      <c r="O22" s="22">
        <f t="shared" si="3"/>
        <v>0</v>
      </c>
      <c r="P22" s="22">
        <f t="shared" si="4"/>
        <v>0</v>
      </c>
      <c r="Q22" s="22">
        <f t="shared" si="5"/>
        <v>0</v>
      </c>
    </row>
    <row r="23" spans="1:17" x14ac:dyDescent="0.2">
      <c r="A23" s="19">
        <f t="shared" si="9"/>
        <v>44152</v>
      </c>
      <c r="B23" s="20" t="str">
        <f t="shared" si="6"/>
        <v>Terça</v>
      </c>
      <c r="C23" s="1">
        <v>0.33333333333333331</v>
      </c>
      <c r="D23" s="1">
        <v>0.5</v>
      </c>
      <c r="E23" s="1">
        <v>4.1666666666666664E-2</v>
      </c>
      <c r="F23" s="1">
        <v>0.54166666666666663</v>
      </c>
      <c r="G23" s="1">
        <v>0.70833333333333337</v>
      </c>
      <c r="H23" s="21">
        <f t="shared" si="7"/>
        <v>3.4694469519536142E-17</v>
      </c>
      <c r="I23" s="21">
        <f t="shared" si="8"/>
        <v>0</v>
      </c>
      <c r="K23" s="22">
        <f t="shared" si="0"/>
        <v>0</v>
      </c>
      <c r="L23" s="22">
        <f t="shared" si="1"/>
        <v>3.4694469519536142E-17</v>
      </c>
      <c r="M23" s="22">
        <f t="shared" si="2"/>
        <v>0</v>
      </c>
      <c r="O23" s="22">
        <f t="shared" si="3"/>
        <v>0</v>
      </c>
      <c r="P23" s="22">
        <f t="shared" si="4"/>
        <v>0</v>
      </c>
      <c r="Q23" s="22">
        <f t="shared" si="5"/>
        <v>0</v>
      </c>
    </row>
    <row r="24" spans="1:17" x14ac:dyDescent="0.2">
      <c r="A24" s="19">
        <f t="shared" si="9"/>
        <v>44153</v>
      </c>
      <c r="B24" s="20" t="str">
        <f t="shared" si="6"/>
        <v>Quarta</v>
      </c>
      <c r="C24" s="1">
        <v>0.33333333333333331</v>
      </c>
      <c r="D24" s="1">
        <v>0.5</v>
      </c>
      <c r="E24" s="1">
        <v>4.1666666666666664E-2</v>
      </c>
      <c r="F24" s="1">
        <v>0.54166666666666663</v>
      </c>
      <c r="G24" s="1">
        <v>0.70833333333333337</v>
      </c>
      <c r="H24" s="21">
        <f t="shared" si="7"/>
        <v>3.4694469519536142E-17</v>
      </c>
      <c r="I24" s="21">
        <f t="shared" si="8"/>
        <v>0</v>
      </c>
      <c r="K24" s="22">
        <f t="shared" si="0"/>
        <v>0</v>
      </c>
      <c r="L24" s="22">
        <f t="shared" si="1"/>
        <v>3.4694469519536142E-17</v>
      </c>
      <c r="M24" s="22">
        <f t="shared" si="2"/>
        <v>0</v>
      </c>
      <c r="O24" s="22">
        <f t="shared" si="3"/>
        <v>0</v>
      </c>
      <c r="P24" s="22">
        <f t="shared" si="4"/>
        <v>0</v>
      </c>
      <c r="Q24" s="22">
        <f t="shared" si="5"/>
        <v>0</v>
      </c>
    </row>
    <row r="25" spans="1:17" x14ac:dyDescent="0.2">
      <c r="A25" s="19">
        <f t="shared" si="9"/>
        <v>44154</v>
      </c>
      <c r="B25" s="20" t="str">
        <f t="shared" si="6"/>
        <v>Quinta</v>
      </c>
      <c r="C25" s="1">
        <v>0.33333333333333331</v>
      </c>
      <c r="D25" s="1">
        <v>0.5</v>
      </c>
      <c r="E25" s="1">
        <v>4.1666666666666664E-2</v>
      </c>
      <c r="F25" s="1">
        <v>0.54166666666666663</v>
      </c>
      <c r="G25" s="1">
        <v>0.70833333333333337</v>
      </c>
      <c r="H25" s="21">
        <f t="shared" si="7"/>
        <v>3.4694469519536142E-17</v>
      </c>
      <c r="I25" s="21">
        <f t="shared" si="8"/>
        <v>0</v>
      </c>
      <c r="K25" s="22">
        <f t="shared" si="0"/>
        <v>0</v>
      </c>
      <c r="L25" s="22">
        <f t="shared" si="1"/>
        <v>3.4694469519536142E-17</v>
      </c>
      <c r="M25" s="22">
        <f t="shared" si="2"/>
        <v>0</v>
      </c>
      <c r="O25" s="22">
        <f t="shared" si="3"/>
        <v>0</v>
      </c>
      <c r="P25" s="22">
        <f t="shared" si="4"/>
        <v>0</v>
      </c>
      <c r="Q25" s="22">
        <f t="shared" si="5"/>
        <v>0</v>
      </c>
    </row>
    <row r="26" spans="1:17" x14ac:dyDescent="0.2">
      <c r="A26" s="19">
        <f t="shared" si="9"/>
        <v>44155</v>
      </c>
      <c r="B26" s="20" t="str">
        <f t="shared" si="6"/>
        <v>Sexta</v>
      </c>
      <c r="C26" s="1">
        <v>0.33333333333333331</v>
      </c>
      <c r="D26" s="1">
        <v>0.5</v>
      </c>
      <c r="E26" s="1">
        <v>4.1666666666666664E-2</v>
      </c>
      <c r="F26" s="1">
        <v>0.54166666666666663</v>
      </c>
      <c r="G26" s="1">
        <v>0.70833333333333337</v>
      </c>
      <c r="H26" s="21">
        <f t="shared" si="7"/>
        <v>3.4694469519536142E-17</v>
      </c>
      <c r="I26" s="21">
        <f t="shared" si="8"/>
        <v>0</v>
      </c>
      <c r="K26" s="22">
        <f t="shared" si="0"/>
        <v>0</v>
      </c>
      <c r="L26" s="22">
        <f t="shared" si="1"/>
        <v>3.4694469519536142E-17</v>
      </c>
      <c r="M26" s="22">
        <f t="shared" si="2"/>
        <v>0</v>
      </c>
      <c r="O26" s="22">
        <f t="shared" si="3"/>
        <v>0</v>
      </c>
      <c r="P26" s="22">
        <f t="shared" si="4"/>
        <v>0</v>
      </c>
      <c r="Q26" s="22">
        <f t="shared" si="5"/>
        <v>0</v>
      </c>
    </row>
    <row r="27" spans="1:17" x14ac:dyDescent="0.2">
      <c r="A27" s="19">
        <f t="shared" si="9"/>
        <v>44156</v>
      </c>
      <c r="B27" s="20" t="str">
        <f t="shared" si="6"/>
        <v>Sábado</v>
      </c>
      <c r="C27" s="1">
        <v>0.33333333333333331</v>
      </c>
      <c r="D27" s="1">
        <v>0.5</v>
      </c>
      <c r="E27" s="1">
        <v>4.1666666666666664E-2</v>
      </c>
      <c r="F27" s="1">
        <v>0.54166666666666663</v>
      </c>
      <c r="G27" s="1">
        <v>0.70833333333333337</v>
      </c>
      <c r="H27" s="21">
        <f t="shared" si="7"/>
        <v>3.4694469519536142E-17</v>
      </c>
      <c r="I27" s="21">
        <f t="shared" si="8"/>
        <v>0</v>
      </c>
      <c r="K27" s="22">
        <f t="shared" si="0"/>
        <v>0</v>
      </c>
      <c r="L27" s="22">
        <f t="shared" si="1"/>
        <v>3.4694469519536142E-17</v>
      </c>
      <c r="M27" s="22">
        <f t="shared" si="2"/>
        <v>0</v>
      </c>
      <c r="O27" s="22">
        <f t="shared" si="3"/>
        <v>0</v>
      </c>
      <c r="P27" s="22">
        <f t="shared" si="4"/>
        <v>0</v>
      </c>
      <c r="Q27" s="22">
        <f t="shared" si="5"/>
        <v>0</v>
      </c>
    </row>
    <row r="28" spans="1:17" x14ac:dyDescent="0.2">
      <c r="A28" s="19">
        <f t="shared" si="9"/>
        <v>44157</v>
      </c>
      <c r="B28" s="20" t="str">
        <f t="shared" si="6"/>
        <v>Domingo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21">
        <f t="shared" si="7"/>
        <v>0</v>
      </c>
      <c r="I28" s="21">
        <f t="shared" si="8"/>
        <v>0</v>
      </c>
      <c r="K28" s="22">
        <f t="shared" si="0"/>
        <v>0</v>
      </c>
      <c r="L28" s="22">
        <f t="shared" si="1"/>
        <v>0</v>
      </c>
      <c r="M28" s="22">
        <f t="shared" si="2"/>
        <v>0</v>
      </c>
      <c r="O28" s="22">
        <f t="shared" si="3"/>
        <v>0</v>
      </c>
      <c r="P28" s="22">
        <f t="shared" si="4"/>
        <v>0</v>
      </c>
      <c r="Q28" s="22">
        <f t="shared" si="5"/>
        <v>0</v>
      </c>
    </row>
    <row r="29" spans="1:17" x14ac:dyDescent="0.2">
      <c r="A29" s="19">
        <f t="shared" si="9"/>
        <v>44158</v>
      </c>
      <c r="B29" s="20" t="str">
        <f t="shared" si="6"/>
        <v>Segunda</v>
      </c>
      <c r="C29" s="1">
        <v>0.33333333333333331</v>
      </c>
      <c r="D29" s="1">
        <v>0.5</v>
      </c>
      <c r="E29" s="1">
        <v>4.1666666666666664E-2</v>
      </c>
      <c r="F29" s="1">
        <v>0.54166666666666663</v>
      </c>
      <c r="G29" s="1">
        <v>0.70833333333333337</v>
      </c>
      <c r="H29" s="21">
        <f t="shared" si="7"/>
        <v>3.4694469519536142E-17</v>
      </c>
      <c r="I29" s="21">
        <f t="shared" si="8"/>
        <v>0</v>
      </c>
      <c r="K29" s="22">
        <f t="shared" si="0"/>
        <v>0</v>
      </c>
      <c r="L29" s="22">
        <f t="shared" si="1"/>
        <v>3.4694469519536142E-17</v>
      </c>
      <c r="M29" s="22">
        <f t="shared" si="2"/>
        <v>0</v>
      </c>
      <c r="O29" s="22">
        <f t="shared" si="3"/>
        <v>0</v>
      </c>
      <c r="P29" s="22">
        <f t="shared" si="4"/>
        <v>0</v>
      </c>
      <c r="Q29" s="22">
        <f t="shared" si="5"/>
        <v>0</v>
      </c>
    </row>
    <row r="30" spans="1:17" x14ac:dyDescent="0.2">
      <c r="A30" s="19">
        <f t="shared" si="9"/>
        <v>44159</v>
      </c>
      <c r="B30" s="20" t="str">
        <f t="shared" si="6"/>
        <v>Terça</v>
      </c>
      <c r="C30" s="1">
        <v>0.33333333333333331</v>
      </c>
      <c r="D30" s="1">
        <v>0.5</v>
      </c>
      <c r="E30" s="1">
        <v>4.1666666666666664E-2</v>
      </c>
      <c r="F30" s="1">
        <v>0.54166666666666663</v>
      </c>
      <c r="G30" s="1">
        <v>0.70833333333333337</v>
      </c>
      <c r="H30" s="21">
        <f t="shared" si="7"/>
        <v>3.4694469519536142E-17</v>
      </c>
      <c r="I30" s="21">
        <f t="shared" si="8"/>
        <v>0</v>
      </c>
      <c r="K30" s="22">
        <f t="shared" si="0"/>
        <v>0</v>
      </c>
      <c r="L30" s="22">
        <f t="shared" si="1"/>
        <v>3.4694469519536142E-17</v>
      </c>
      <c r="M30" s="22">
        <f t="shared" si="2"/>
        <v>0</v>
      </c>
      <c r="O30" s="22">
        <f t="shared" si="3"/>
        <v>0</v>
      </c>
      <c r="P30" s="22">
        <f t="shared" si="4"/>
        <v>0</v>
      </c>
      <c r="Q30" s="22">
        <f t="shared" si="5"/>
        <v>0</v>
      </c>
    </row>
    <row r="31" spans="1:17" x14ac:dyDescent="0.2">
      <c r="A31" s="19">
        <f t="shared" si="9"/>
        <v>44160</v>
      </c>
      <c r="B31" s="20" t="str">
        <f t="shared" si="6"/>
        <v>Quarta</v>
      </c>
      <c r="C31" s="1">
        <v>0.33333333333333331</v>
      </c>
      <c r="D31" s="1">
        <v>0.5</v>
      </c>
      <c r="E31" s="1">
        <v>4.1666666666666664E-2</v>
      </c>
      <c r="F31" s="1">
        <v>0.54166666666666663</v>
      </c>
      <c r="G31" s="1">
        <v>0.70833333333333337</v>
      </c>
      <c r="H31" s="21">
        <f t="shared" si="7"/>
        <v>3.4694469519536142E-17</v>
      </c>
      <c r="I31" s="21">
        <f t="shared" si="8"/>
        <v>0</v>
      </c>
      <c r="K31" s="22">
        <f t="shared" si="0"/>
        <v>0</v>
      </c>
      <c r="L31" s="22">
        <f t="shared" si="1"/>
        <v>3.4694469519536142E-17</v>
      </c>
      <c r="M31" s="22">
        <f t="shared" si="2"/>
        <v>0</v>
      </c>
      <c r="O31" s="22">
        <f t="shared" si="3"/>
        <v>0</v>
      </c>
      <c r="P31" s="22">
        <f t="shared" si="4"/>
        <v>0</v>
      </c>
      <c r="Q31" s="22">
        <f t="shared" si="5"/>
        <v>0</v>
      </c>
    </row>
    <row r="32" spans="1:17" x14ac:dyDescent="0.2">
      <c r="A32" s="19">
        <f t="shared" si="9"/>
        <v>44161</v>
      </c>
      <c r="B32" s="20" t="str">
        <f t="shared" si="6"/>
        <v>Quinta</v>
      </c>
      <c r="C32" s="1">
        <v>0.33333333333333331</v>
      </c>
      <c r="D32" s="1">
        <v>0.5</v>
      </c>
      <c r="E32" s="1">
        <v>4.1666666666666664E-2</v>
      </c>
      <c r="F32" s="1">
        <v>0.54166666666666663</v>
      </c>
      <c r="G32" s="1">
        <v>0.70833333333333337</v>
      </c>
      <c r="H32" s="21">
        <f t="shared" si="7"/>
        <v>3.4694469519536142E-17</v>
      </c>
      <c r="I32" s="21">
        <f t="shared" si="8"/>
        <v>0</v>
      </c>
      <c r="K32" s="22">
        <f t="shared" si="0"/>
        <v>0</v>
      </c>
      <c r="L32" s="22">
        <f t="shared" si="1"/>
        <v>3.4694469519536142E-17</v>
      </c>
      <c r="M32" s="22">
        <f t="shared" si="2"/>
        <v>0</v>
      </c>
      <c r="O32" s="22">
        <f t="shared" si="3"/>
        <v>0</v>
      </c>
      <c r="P32" s="22">
        <f t="shared" si="4"/>
        <v>0</v>
      </c>
      <c r="Q32" s="22">
        <f t="shared" si="5"/>
        <v>0</v>
      </c>
    </row>
    <row r="33" spans="1:17" x14ac:dyDescent="0.2">
      <c r="A33" s="19">
        <f t="shared" si="9"/>
        <v>44162</v>
      </c>
      <c r="B33" s="20" t="str">
        <f t="shared" si="6"/>
        <v>Sexta</v>
      </c>
      <c r="C33" s="1">
        <v>0.33333333333333331</v>
      </c>
      <c r="D33" s="1">
        <v>0.5</v>
      </c>
      <c r="E33" s="1">
        <v>4.1666666666666664E-2</v>
      </c>
      <c r="F33" s="1">
        <v>0.54166666666666663</v>
      </c>
      <c r="G33" s="1">
        <v>0.70833333333333337</v>
      </c>
      <c r="H33" s="21">
        <f t="shared" si="7"/>
        <v>3.4694469519536142E-17</v>
      </c>
      <c r="I33" s="21">
        <f t="shared" si="8"/>
        <v>0</v>
      </c>
      <c r="K33" s="22">
        <f t="shared" si="0"/>
        <v>0</v>
      </c>
      <c r="L33" s="22">
        <f t="shared" si="1"/>
        <v>3.4694469519536142E-17</v>
      </c>
      <c r="M33" s="22">
        <f t="shared" si="2"/>
        <v>0</v>
      </c>
      <c r="O33" s="22">
        <f t="shared" si="3"/>
        <v>0</v>
      </c>
      <c r="P33" s="22">
        <f t="shared" si="4"/>
        <v>0</v>
      </c>
      <c r="Q33" s="22">
        <f t="shared" si="5"/>
        <v>0</v>
      </c>
    </row>
    <row r="34" spans="1:17" x14ac:dyDescent="0.2">
      <c r="A34" s="19">
        <f t="shared" si="9"/>
        <v>44163</v>
      </c>
      <c r="B34" s="20" t="str">
        <f t="shared" si="6"/>
        <v>Sábado</v>
      </c>
      <c r="C34" s="1">
        <v>0.33333333333333331</v>
      </c>
      <c r="D34" s="1">
        <v>0.5</v>
      </c>
      <c r="E34" s="1">
        <v>4.1666666666666664E-2</v>
      </c>
      <c r="F34" s="1">
        <v>0.54166666666666663</v>
      </c>
      <c r="G34" s="1">
        <v>0.70833333333333337</v>
      </c>
      <c r="H34" s="21">
        <f t="shared" si="7"/>
        <v>3.4694469519536142E-17</v>
      </c>
      <c r="I34" s="21">
        <f t="shared" si="8"/>
        <v>0</v>
      </c>
      <c r="K34" s="22">
        <f t="shared" si="0"/>
        <v>0</v>
      </c>
      <c r="L34" s="22">
        <f t="shared" si="1"/>
        <v>3.4694469519536142E-17</v>
      </c>
      <c r="M34" s="22">
        <f t="shared" si="2"/>
        <v>0</v>
      </c>
      <c r="O34" s="22">
        <f t="shared" si="3"/>
        <v>0</v>
      </c>
      <c r="P34" s="22">
        <f t="shared" si="4"/>
        <v>0</v>
      </c>
      <c r="Q34" s="22">
        <f t="shared" si="5"/>
        <v>0</v>
      </c>
    </row>
    <row r="35" spans="1:17" x14ac:dyDescent="0.2">
      <c r="A35" s="19">
        <f t="shared" si="9"/>
        <v>44164</v>
      </c>
      <c r="B35" s="20" t="str">
        <f t="shared" si="6"/>
        <v>Domingo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21">
        <f t="shared" si="7"/>
        <v>0</v>
      </c>
      <c r="I35" s="21">
        <f t="shared" si="8"/>
        <v>0</v>
      </c>
      <c r="K35" s="22">
        <f t="shared" si="0"/>
        <v>0</v>
      </c>
      <c r="L35" s="22">
        <f t="shared" si="1"/>
        <v>0</v>
      </c>
      <c r="M35" s="22">
        <f t="shared" si="2"/>
        <v>0</v>
      </c>
      <c r="O35" s="22">
        <f t="shared" si="3"/>
        <v>0</v>
      </c>
      <c r="P35" s="22">
        <f t="shared" si="4"/>
        <v>0</v>
      </c>
      <c r="Q35" s="22">
        <f t="shared" si="5"/>
        <v>0</v>
      </c>
    </row>
    <row r="36" spans="1:17" x14ac:dyDescent="0.2">
      <c r="A36" s="19">
        <f t="shared" si="9"/>
        <v>44165</v>
      </c>
      <c r="B36" s="20" t="str">
        <f t="shared" si="6"/>
        <v>Segunda</v>
      </c>
      <c r="C36" s="1">
        <v>0.33333333333333331</v>
      </c>
      <c r="D36" s="1">
        <v>0.5</v>
      </c>
      <c r="E36" s="1">
        <v>4.1666666666666664E-2</v>
      </c>
      <c r="F36" s="1">
        <v>0.54166666666666663</v>
      </c>
      <c r="G36" s="1">
        <v>0.70833333333333337</v>
      </c>
      <c r="H36" s="21">
        <f t="shared" si="7"/>
        <v>3.4694469519536142E-17</v>
      </c>
      <c r="I36" s="21">
        <f t="shared" si="8"/>
        <v>0</v>
      </c>
      <c r="K36" s="22">
        <f t="shared" si="0"/>
        <v>0</v>
      </c>
      <c r="L36" s="22">
        <f t="shared" si="1"/>
        <v>3.4694469519536142E-17</v>
      </c>
      <c r="M36" s="22">
        <f t="shared" si="2"/>
        <v>0</v>
      </c>
      <c r="O36" s="22">
        <f t="shared" si="3"/>
        <v>0</v>
      </c>
      <c r="P36" s="22">
        <f t="shared" si="4"/>
        <v>0</v>
      </c>
      <c r="Q36" s="22">
        <f t="shared" si="5"/>
        <v>0</v>
      </c>
    </row>
    <row r="37" spans="1:17" x14ac:dyDescent="0.2">
      <c r="A37" s="19">
        <f t="shared" si="9"/>
        <v>44166</v>
      </c>
      <c r="B37" s="20" t="str">
        <f>IF(B36="Domingo","Segunda",IF(B36="Segunda","Terça",IF(B36="Terça","Quarta",IF(B36="Quarta","Quinta",IF(B36="Quinta","Sexta",IF(B36="Sexta","Sábado",IF(B36="Sábado","Domingo")))))))</f>
        <v>Terça</v>
      </c>
      <c r="C37" s="1">
        <v>0.33333333333333331</v>
      </c>
      <c r="D37" s="1">
        <v>0.5</v>
      </c>
      <c r="E37" s="1">
        <v>4.1666666666666664E-2</v>
      </c>
      <c r="F37" s="1">
        <v>0.54166666666666663</v>
      </c>
      <c r="G37" s="1">
        <v>0.70833333333333337</v>
      </c>
      <c r="H37" s="21">
        <f>SUM(K37:M37)</f>
        <v>3.4694469519536142E-17</v>
      </c>
      <c r="I37" s="21">
        <f>SUM(O37:Q37)</f>
        <v>0</v>
      </c>
      <c r="K37" s="22">
        <f t="shared" si="0"/>
        <v>0</v>
      </c>
      <c r="L37" s="22">
        <f t="shared" si="1"/>
        <v>3.4694469519536142E-17</v>
      </c>
      <c r="M37" s="22">
        <f t="shared" si="2"/>
        <v>0</v>
      </c>
      <c r="O37" s="22">
        <f t="shared" si="3"/>
        <v>0</v>
      </c>
      <c r="P37" s="22">
        <f t="shared" si="4"/>
        <v>0</v>
      </c>
      <c r="Q37" s="22">
        <f t="shared" si="5"/>
        <v>0</v>
      </c>
    </row>
    <row r="38" spans="1:17" x14ac:dyDescent="0.2">
      <c r="A38" s="7"/>
      <c r="C38" s="13"/>
      <c r="D38" s="13"/>
      <c r="E38" s="13"/>
      <c r="F38" s="29" t="s">
        <v>15</v>
      </c>
      <c r="G38" s="29"/>
      <c r="H38" s="23">
        <f>SUM(H7:H37)</f>
        <v>9.0205620750793969E-16</v>
      </c>
      <c r="I38" s="23">
        <f>SUM(I8:I37)</f>
        <v>0</v>
      </c>
    </row>
    <row r="39" spans="1:17" x14ac:dyDescent="0.2">
      <c r="C39" s="13"/>
      <c r="D39" s="13"/>
      <c r="E39" s="13"/>
      <c r="F39" s="13"/>
      <c r="G39" s="13"/>
      <c r="H39" s="13"/>
      <c r="I39" s="13"/>
    </row>
  </sheetData>
  <sheetProtection algorithmName="SHA-512" hashValue="ocpwT39DTdDlQa6KfNYHvgglpsrdMtoeaohb8SlX+wuq0zhgUHukhktn1067DIwJYiGzp5P/PhgBT3a20P5E9Q==" saltValue="z0zpKLhhVUqzZNKhs3Sf+A==" spinCount="100000" sheet="1" objects="1" scenarios="1"/>
  <mergeCells count="5">
    <mergeCell ref="K5:M5"/>
    <mergeCell ref="O5:Q5"/>
    <mergeCell ref="F38:G38"/>
    <mergeCell ref="B3:I3"/>
    <mergeCell ref="B4:D4"/>
  </mergeCells>
  <conditionalFormatting sqref="A8:A37">
    <cfRule type="expression" dxfId="17" priority="10" stopIfTrue="1">
      <formula>B8="Domingo"</formula>
    </cfRule>
  </conditionalFormatting>
  <conditionalFormatting sqref="B8:B37">
    <cfRule type="expression" dxfId="16" priority="11" stopIfTrue="1">
      <formula>B8="Domingo"</formula>
    </cfRule>
  </conditionalFormatting>
  <conditionalFormatting sqref="C8:C37">
    <cfRule type="expression" dxfId="15" priority="12" stopIfTrue="1">
      <formula>B8="Domingo"</formula>
    </cfRule>
  </conditionalFormatting>
  <conditionalFormatting sqref="I8:I37">
    <cfRule type="expression" dxfId="14" priority="13" stopIfTrue="1">
      <formula>B8="Domingo"</formula>
    </cfRule>
  </conditionalFormatting>
  <conditionalFormatting sqref="H8:H37">
    <cfRule type="expression" dxfId="13" priority="14" stopIfTrue="1">
      <formula>B8="Domingo"</formula>
    </cfRule>
  </conditionalFormatting>
  <conditionalFormatting sqref="D8:D37">
    <cfRule type="expression" dxfId="12" priority="15" stopIfTrue="1">
      <formula>B8="Domingo"</formula>
    </cfRule>
  </conditionalFormatting>
  <conditionalFormatting sqref="E8:E37">
    <cfRule type="expression" dxfId="11" priority="16" stopIfTrue="1">
      <formula>B8="Domingo"</formula>
    </cfRule>
  </conditionalFormatting>
  <conditionalFormatting sqref="F8:F37">
    <cfRule type="expression" dxfId="10" priority="17" stopIfTrue="1">
      <formula>B8="Domingo"</formula>
    </cfRule>
  </conditionalFormatting>
  <conditionalFormatting sqref="G8:G37">
    <cfRule type="expression" dxfId="9" priority="18" stopIfTrue="1">
      <formula>B8="Domingo"</formula>
    </cfRule>
  </conditionalFormatting>
  <conditionalFormatting sqref="A7">
    <cfRule type="expression" dxfId="8" priority="1" stopIfTrue="1">
      <formula>B7="Domingo"</formula>
    </cfRule>
  </conditionalFormatting>
  <conditionalFormatting sqref="B7">
    <cfRule type="expression" dxfId="7" priority="2" stopIfTrue="1">
      <formula>B7="Domingo"</formula>
    </cfRule>
  </conditionalFormatting>
  <conditionalFormatting sqref="C7">
    <cfRule type="expression" dxfId="6" priority="3" stopIfTrue="1">
      <formula>B7="Domingo"</formula>
    </cfRule>
  </conditionalFormatting>
  <conditionalFormatting sqref="I7">
    <cfRule type="expression" dxfId="5" priority="4" stopIfTrue="1">
      <formula>B7="Domingo"</formula>
    </cfRule>
  </conditionalFormatting>
  <conditionalFormatting sqref="H7">
    <cfRule type="expression" dxfId="4" priority="5" stopIfTrue="1">
      <formula>B7="Domingo"</formula>
    </cfRule>
  </conditionalFormatting>
  <conditionalFormatting sqref="D7">
    <cfRule type="expression" dxfId="3" priority="6" stopIfTrue="1">
      <formula>B7="Domingo"</formula>
    </cfRule>
  </conditionalFormatting>
  <conditionalFormatting sqref="E7">
    <cfRule type="expression" dxfId="2" priority="7" stopIfTrue="1">
      <formula>B7="Domingo"</formula>
    </cfRule>
  </conditionalFormatting>
  <conditionalFormatting sqref="F7">
    <cfRule type="expression" dxfId="1" priority="8" stopIfTrue="1">
      <formula>B7="Domingo"</formula>
    </cfRule>
  </conditionalFormatting>
  <conditionalFormatting sqref="G7">
    <cfRule type="expression" dxfId="0" priority="9" stopIfTrue="1">
      <formula>B7="Domingo"</formula>
    </cfRule>
  </conditionalFormatting>
  <pageMargins left="0.78740157499999996" right="0.78740157499999996" top="0.984251969" bottom="0.984251969" header="0.49212598499999999" footer="0.49212598499999999"/>
  <pageSetup orientation="portrait" horizontalDpi="120" verticalDpi="14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01D5-7A48-44D0-BE6A-46A769911408}">
  <dimension ref="A1:AN137"/>
  <sheetViews>
    <sheetView workbookViewId="0">
      <selection activeCell="B1" sqref="B1"/>
    </sheetView>
  </sheetViews>
  <sheetFormatPr defaultRowHeight="15" x14ac:dyDescent="0.25"/>
  <cols>
    <col min="1" max="1" width="8.88671875" style="24"/>
    <col min="2" max="2" width="38" style="24" bestFit="1" customWidth="1"/>
    <col min="3" max="7" width="8.88671875" style="25"/>
    <col min="8" max="8" width="20.109375" style="25" bestFit="1" customWidth="1"/>
    <col min="9" max="10" width="8.88671875" style="25"/>
    <col min="11" max="16384" width="8.88671875" style="24"/>
  </cols>
  <sheetData>
    <row r="1" spans="1:40" x14ac:dyDescent="0.25">
      <c r="B1" s="25" t="s">
        <v>24</v>
      </c>
      <c r="C1" s="25" t="s">
        <v>25</v>
      </c>
      <c r="D1" s="25" t="s">
        <v>26</v>
      </c>
      <c r="E1" s="25" t="s">
        <v>27</v>
      </c>
      <c r="F1" s="25" t="s">
        <v>28</v>
      </c>
      <c r="G1" s="25" t="s">
        <v>29</v>
      </c>
      <c r="H1" s="25" t="s">
        <v>30</v>
      </c>
      <c r="I1" s="25" t="s">
        <v>4</v>
      </c>
      <c r="J1" s="25" t="s">
        <v>2</v>
      </c>
      <c r="K1" s="24" t="s">
        <v>31</v>
      </c>
      <c r="Y1" s="24" t="s">
        <v>32</v>
      </c>
      <c r="AH1" s="24" t="s">
        <v>33</v>
      </c>
      <c r="AI1" s="24" t="s">
        <v>34</v>
      </c>
      <c r="AJ1" s="24" t="s">
        <v>35</v>
      </c>
      <c r="AK1" s="24" t="s">
        <v>36</v>
      </c>
      <c r="AL1" s="24" t="s">
        <v>37</v>
      </c>
      <c r="AM1" s="24" t="s">
        <v>38</v>
      </c>
      <c r="AN1" s="24" t="s">
        <v>39</v>
      </c>
    </row>
    <row r="2" spans="1:40" x14ac:dyDescent="0.25">
      <c r="K2" s="24" t="s">
        <v>40</v>
      </c>
      <c r="R2" s="24" t="s">
        <v>41</v>
      </c>
      <c r="X2" s="24" t="s">
        <v>42</v>
      </c>
      <c r="Y2" s="24" t="s">
        <v>43</v>
      </c>
      <c r="Z2" s="24" t="s">
        <v>44</v>
      </c>
      <c r="AA2" s="24" t="s">
        <v>45</v>
      </c>
      <c r="AB2" s="24" t="s">
        <v>46</v>
      </c>
      <c r="AC2" s="24" t="s">
        <v>47</v>
      </c>
      <c r="AD2" s="24" t="s">
        <v>48</v>
      </c>
      <c r="AE2" s="24" t="s">
        <v>49</v>
      </c>
      <c r="AF2" s="24" t="s">
        <v>50</v>
      </c>
      <c r="AG2" s="24" t="s">
        <v>51</v>
      </c>
    </row>
    <row r="3" spans="1:40" x14ac:dyDescent="0.25">
      <c r="K3" s="24" t="s">
        <v>52</v>
      </c>
      <c r="L3" s="24" t="s">
        <v>53</v>
      </c>
      <c r="M3" s="24" t="s">
        <v>54</v>
      </c>
      <c r="N3" s="24" t="s">
        <v>55</v>
      </c>
      <c r="O3" s="24" t="s">
        <v>56</v>
      </c>
      <c r="P3" s="24" t="s">
        <v>57</v>
      </c>
      <c r="Q3" s="24" t="s">
        <v>58</v>
      </c>
      <c r="R3" s="24" t="s">
        <v>59</v>
      </c>
      <c r="S3" s="24" t="s">
        <v>60</v>
      </c>
      <c r="T3" s="24" t="s">
        <v>61</v>
      </c>
      <c r="U3" s="24" t="s">
        <v>62</v>
      </c>
      <c r="V3" s="24" t="s">
        <v>63</v>
      </c>
      <c r="W3" s="24" t="s">
        <v>64</v>
      </c>
    </row>
    <row r="4" spans="1:40" x14ac:dyDescent="0.25">
      <c r="A4" s="24">
        <v>1</v>
      </c>
      <c r="B4" s="24" t="s">
        <v>65</v>
      </c>
      <c r="C4" s="25">
        <v>49906</v>
      </c>
      <c r="D4" s="25" t="s">
        <v>66</v>
      </c>
      <c r="E4" s="25" t="s">
        <v>67</v>
      </c>
      <c r="F4" s="25" t="s">
        <v>68</v>
      </c>
      <c r="G4" s="25">
        <v>1</v>
      </c>
      <c r="H4" s="25" t="s">
        <v>69</v>
      </c>
      <c r="I4" s="25" t="s">
        <v>70</v>
      </c>
      <c r="J4" s="26">
        <v>43891</v>
      </c>
      <c r="K4" s="27">
        <v>29186607</v>
      </c>
      <c r="L4" s="27">
        <v>25434</v>
      </c>
      <c r="M4" s="27">
        <v>12754979</v>
      </c>
      <c r="N4" s="27">
        <v>3501494</v>
      </c>
      <c r="O4" s="27">
        <v>509816</v>
      </c>
      <c r="P4" s="27">
        <v>499874</v>
      </c>
      <c r="Q4" s="27">
        <v>46478204</v>
      </c>
      <c r="R4" s="27">
        <v>-11663538</v>
      </c>
      <c r="S4" s="27">
        <v>-28766297</v>
      </c>
      <c r="T4" s="27">
        <v>-17486</v>
      </c>
      <c r="U4" s="24">
        <v>0</v>
      </c>
      <c r="V4" s="27">
        <v>-6599158</v>
      </c>
      <c r="W4" s="27">
        <v>-47046478</v>
      </c>
      <c r="X4" s="27">
        <v>-568274</v>
      </c>
      <c r="Y4" s="27">
        <v>3229762</v>
      </c>
      <c r="Z4" s="27">
        <v>2610102</v>
      </c>
      <c r="AA4" s="27">
        <v>-5548270</v>
      </c>
      <c r="AB4" s="27">
        <v>-2875900</v>
      </c>
      <c r="AC4" s="27">
        <v>-692590</v>
      </c>
      <c r="AD4" s="27">
        <v>5232472</v>
      </c>
      <c r="AE4" s="27">
        <v>2783903</v>
      </c>
      <c r="AF4" s="27">
        <v>-3123540</v>
      </c>
      <c r="AG4" s="27">
        <v>1615939</v>
      </c>
      <c r="AH4" s="27">
        <v>1047665</v>
      </c>
      <c r="AI4" s="27">
        <v>2209</v>
      </c>
      <c r="AJ4" s="27">
        <v>1049873</v>
      </c>
      <c r="AK4" s="27">
        <v>2605808</v>
      </c>
      <c r="AL4" s="27">
        <v>-413756</v>
      </c>
      <c r="AM4" s="27">
        <v>3241925</v>
      </c>
      <c r="AN4" s="24">
        <v>0</v>
      </c>
    </row>
    <row r="5" spans="1:40" x14ac:dyDescent="0.25">
      <c r="A5" s="24">
        <v>2</v>
      </c>
      <c r="B5" s="24" t="s">
        <v>71</v>
      </c>
      <c r="C5" s="25">
        <v>10069</v>
      </c>
      <c r="D5" s="25" t="s">
        <v>66</v>
      </c>
      <c r="E5" s="25" t="s">
        <v>67</v>
      </c>
      <c r="F5" s="25" t="s">
        <v>68</v>
      </c>
      <c r="G5" s="25">
        <v>2</v>
      </c>
      <c r="H5" s="25" t="s">
        <v>72</v>
      </c>
      <c r="I5" s="25" t="s">
        <v>3</v>
      </c>
      <c r="J5" s="26">
        <v>43891</v>
      </c>
      <c r="K5" s="27">
        <v>25926947</v>
      </c>
      <c r="L5" s="27">
        <v>331360</v>
      </c>
      <c r="M5" s="27">
        <v>12726836</v>
      </c>
      <c r="N5" s="27">
        <v>-8746675</v>
      </c>
      <c r="O5" s="27">
        <v>5809748</v>
      </c>
      <c r="P5" s="27">
        <v>823639</v>
      </c>
      <c r="Q5" s="27">
        <v>36871855</v>
      </c>
      <c r="R5" s="27">
        <v>-25367815</v>
      </c>
      <c r="S5" s="27">
        <v>-26425761</v>
      </c>
      <c r="T5" s="27">
        <v>-156064</v>
      </c>
      <c r="U5" s="24">
        <v>0</v>
      </c>
      <c r="V5" s="27">
        <v>-11036144</v>
      </c>
      <c r="W5" s="27">
        <v>-62985784</v>
      </c>
      <c r="X5" s="27">
        <v>-26113929</v>
      </c>
      <c r="Y5" s="27">
        <v>6120430</v>
      </c>
      <c r="Z5" s="27">
        <v>3164931</v>
      </c>
      <c r="AA5" s="27">
        <v>-4375181</v>
      </c>
      <c r="AB5" s="27">
        <v>-5112087</v>
      </c>
      <c r="AC5" s="27">
        <v>-1302631</v>
      </c>
      <c r="AD5" s="27">
        <v>7955019</v>
      </c>
      <c r="AE5" s="27">
        <v>22308756</v>
      </c>
      <c r="AF5" s="27">
        <v>-11276689</v>
      </c>
      <c r="AG5" s="27">
        <v>17482546</v>
      </c>
      <c r="AH5" s="27">
        <v>-8631383</v>
      </c>
      <c r="AI5" s="27">
        <v>333631</v>
      </c>
      <c r="AJ5" s="27">
        <v>-8297752</v>
      </c>
      <c r="AK5" s="27">
        <v>14351970</v>
      </c>
      <c r="AL5" s="27">
        <v>-4220914</v>
      </c>
      <c r="AM5" s="27">
        <v>1833304</v>
      </c>
      <c r="AN5" s="24">
        <v>0</v>
      </c>
    </row>
    <row r="6" spans="1:40" x14ac:dyDescent="0.25">
      <c r="A6" s="24">
        <v>3</v>
      </c>
      <c r="B6" s="24" t="s">
        <v>73</v>
      </c>
      <c r="C6" s="25">
        <v>360305</v>
      </c>
      <c r="D6" s="25" t="s">
        <v>66</v>
      </c>
      <c r="E6" s="25" t="s">
        <v>67</v>
      </c>
      <c r="F6" s="25" t="s">
        <v>0</v>
      </c>
      <c r="G6" s="25">
        <v>1</v>
      </c>
      <c r="H6" s="25" t="s">
        <v>69</v>
      </c>
      <c r="I6" s="25" t="s">
        <v>70</v>
      </c>
      <c r="J6" s="26">
        <v>43891</v>
      </c>
      <c r="K6" s="27">
        <v>17256815</v>
      </c>
      <c r="L6" s="24">
        <v>0</v>
      </c>
      <c r="M6" s="27">
        <v>5065187</v>
      </c>
      <c r="N6" s="27">
        <v>-695000</v>
      </c>
      <c r="O6" s="27">
        <v>485451</v>
      </c>
      <c r="P6" s="27">
        <v>1281983</v>
      </c>
      <c r="Q6" s="27">
        <v>23394436</v>
      </c>
      <c r="R6" s="27">
        <v>-7442374</v>
      </c>
      <c r="S6" s="27">
        <v>-5329208</v>
      </c>
      <c r="T6" s="24">
        <v>0</v>
      </c>
      <c r="U6" s="24">
        <v>0</v>
      </c>
      <c r="V6" s="27">
        <v>-2011288</v>
      </c>
      <c r="W6" s="27">
        <v>-14782869</v>
      </c>
      <c r="X6" s="27">
        <v>8611568</v>
      </c>
      <c r="Y6" s="27">
        <v>4213847</v>
      </c>
      <c r="Z6" s="27">
        <v>1580548</v>
      </c>
      <c r="AA6" s="27">
        <v>-5209363</v>
      </c>
      <c r="AB6" s="27">
        <v>-2295869</v>
      </c>
      <c r="AC6" s="27">
        <v>-896811</v>
      </c>
      <c r="AD6" s="27">
        <v>548755</v>
      </c>
      <c r="AE6" s="27">
        <v>1769111</v>
      </c>
      <c r="AF6" s="27">
        <v>-4593769</v>
      </c>
      <c r="AG6" s="27">
        <v>-4883551</v>
      </c>
      <c r="AH6" s="27">
        <v>3728016</v>
      </c>
      <c r="AI6" s="27">
        <v>61068</v>
      </c>
      <c r="AJ6" s="27">
        <v>3789084</v>
      </c>
      <c r="AK6" s="27">
        <v>-493421</v>
      </c>
      <c r="AL6" s="27">
        <v>-371834</v>
      </c>
      <c r="AM6" s="27">
        <v>2923829</v>
      </c>
      <c r="AN6" s="24">
        <v>0</v>
      </c>
    </row>
    <row r="7" spans="1:40" x14ac:dyDescent="0.25">
      <c r="A7" s="24">
        <v>4</v>
      </c>
      <c r="B7" s="24" t="s">
        <v>74</v>
      </c>
      <c r="C7" s="25">
        <v>30379</v>
      </c>
      <c r="D7" s="25" t="s">
        <v>66</v>
      </c>
      <c r="E7" s="25" t="s">
        <v>67</v>
      </c>
      <c r="F7" s="25" t="s">
        <v>68</v>
      </c>
      <c r="G7" s="25">
        <v>3</v>
      </c>
      <c r="H7" s="25" t="s">
        <v>72</v>
      </c>
      <c r="I7" s="25" t="s">
        <v>3</v>
      </c>
      <c r="J7" s="26">
        <v>43891</v>
      </c>
      <c r="K7" s="27">
        <v>13867319</v>
      </c>
      <c r="L7" s="27">
        <v>394903</v>
      </c>
      <c r="M7" s="27">
        <v>6604467</v>
      </c>
      <c r="N7" s="27">
        <v>283951</v>
      </c>
      <c r="O7" s="24">
        <v>0</v>
      </c>
      <c r="P7" s="27">
        <v>662271</v>
      </c>
      <c r="Q7" s="27">
        <v>21812911</v>
      </c>
      <c r="R7" s="27">
        <v>-16215775</v>
      </c>
      <c r="S7" s="27">
        <v>-13449477</v>
      </c>
      <c r="T7" s="27">
        <v>-320923</v>
      </c>
      <c r="U7" s="27">
        <v>-3630329</v>
      </c>
      <c r="V7" s="27">
        <v>-3327056</v>
      </c>
      <c r="W7" s="27">
        <v>-36943560</v>
      </c>
      <c r="X7" s="27">
        <v>-15130649</v>
      </c>
      <c r="Y7" s="27">
        <v>2586553</v>
      </c>
      <c r="Z7" s="27">
        <v>1251973</v>
      </c>
      <c r="AA7" s="27">
        <v>-1716639</v>
      </c>
      <c r="AB7" s="27">
        <v>-2605575</v>
      </c>
      <c r="AC7" s="27">
        <v>-356277</v>
      </c>
      <c r="AD7" s="27">
        <v>494503</v>
      </c>
      <c r="AE7" s="27">
        <v>21875657</v>
      </c>
      <c r="AF7" s="27">
        <v>-13115015</v>
      </c>
      <c r="AG7" s="27">
        <v>8415180</v>
      </c>
      <c r="AH7" s="27">
        <v>-6715470</v>
      </c>
      <c r="AI7" s="27">
        <v>211033</v>
      </c>
      <c r="AJ7" s="27">
        <v>-6504437</v>
      </c>
      <c r="AK7" s="27">
        <v>10868990</v>
      </c>
      <c r="AL7" s="27">
        <v>-452643</v>
      </c>
      <c r="AM7" s="27">
        <v>3911911</v>
      </c>
      <c r="AN7" s="24">
        <v>0</v>
      </c>
    </row>
    <row r="8" spans="1:40" x14ac:dyDescent="0.25">
      <c r="A8" s="24">
        <v>5</v>
      </c>
      <c r="B8" s="24" t="s">
        <v>75</v>
      </c>
      <c r="C8" s="25">
        <v>10045</v>
      </c>
      <c r="D8" s="25" t="s">
        <v>66</v>
      </c>
      <c r="E8" s="25" t="s">
        <v>67</v>
      </c>
      <c r="F8" s="25" t="s">
        <v>68</v>
      </c>
      <c r="G8" s="25">
        <v>2</v>
      </c>
      <c r="H8" s="25" t="s">
        <v>76</v>
      </c>
      <c r="I8" s="25" t="s">
        <v>3</v>
      </c>
      <c r="J8" s="26">
        <v>43891</v>
      </c>
      <c r="K8" s="27">
        <v>19274486</v>
      </c>
      <c r="L8" s="27">
        <v>341248</v>
      </c>
      <c r="M8" s="27">
        <v>8349466</v>
      </c>
      <c r="N8" s="27">
        <v>-14280467</v>
      </c>
      <c r="O8" s="27">
        <v>6061337</v>
      </c>
      <c r="P8" s="27">
        <v>794009</v>
      </c>
      <c r="Q8" s="27">
        <v>20540079</v>
      </c>
      <c r="R8" s="27">
        <v>-9218043</v>
      </c>
      <c r="S8" s="27">
        <v>-27796731</v>
      </c>
      <c r="T8" s="27">
        <v>-278746</v>
      </c>
      <c r="U8" s="24">
        <v>0</v>
      </c>
      <c r="V8" s="27">
        <v>-7349485</v>
      </c>
      <c r="W8" s="27">
        <v>-44643006</v>
      </c>
      <c r="X8" s="27">
        <v>-24102926</v>
      </c>
      <c r="Y8" s="27">
        <v>3250711</v>
      </c>
      <c r="Z8" s="27">
        <v>2900790</v>
      </c>
      <c r="AA8" s="27">
        <v>-4749759</v>
      </c>
      <c r="AB8" s="27">
        <v>-5322518</v>
      </c>
      <c r="AC8" s="27">
        <v>-415711</v>
      </c>
      <c r="AD8" s="27">
        <v>20515000</v>
      </c>
      <c r="AE8" s="27">
        <v>2155297</v>
      </c>
      <c r="AF8" s="27">
        <v>-5853994</v>
      </c>
      <c r="AG8" s="27">
        <v>12479816</v>
      </c>
      <c r="AH8" s="27">
        <v>-11623110</v>
      </c>
      <c r="AI8" s="27">
        <v>-5469</v>
      </c>
      <c r="AJ8" s="27">
        <v>-11628579</v>
      </c>
      <c r="AK8" s="27">
        <v>15053454</v>
      </c>
      <c r="AL8" s="24">
        <v>0</v>
      </c>
      <c r="AM8" s="27">
        <v>3424876</v>
      </c>
      <c r="AN8" s="24">
        <v>0</v>
      </c>
    </row>
    <row r="9" spans="1:40" x14ac:dyDescent="0.25">
      <c r="A9" s="24">
        <v>6</v>
      </c>
      <c r="B9" s="24" t="s">
        <v>77</v>
      </c>
      <c r="C9" s="25">
        <v>51011</v>
      </c>
      <c r="D9" s="25" t="s">
        <v>66</v>
      </c>
      <c r="E9" s="25" t="s">
        <v>78</v>
      </c>
      <c r="F9" s="25" t="s">
        <v>68</v>
      </c>
      <c r="G9" s="25">
        <v>2</v>
      </c>
      <c r="H9" s="25" t="s">
        <v>72</v>
      </c>
      <c r="I9" s="25" t="s">
        <v>3</v>
      </c>
      <c r="J9" s="26">
        <v>43891</v>
      </c>
      <c r="K9" s="27">
        <v>3902552</v>
      </c>
      <c r="L9" s="27">
        <v>25067</v>
      </c>
      <c r="M9" s="27">
        <v>1961867</v>
      </c>
      <c r="N9" s="27">
        <v>415256</v>
      </c>
      <c r="O9" s="27">
        <v>244365</v>
      </c>
      <c r="P9" s="27">
        <v>17930</v>
      </c>
      <c r="Q9" s="27">
        <v>6567037</v>
      </c>
      <c r="R9" s="27">
        <v>-3417045</v>
      </c>
      <c r="S9" s="27">
        <v>-1605728</v>
      </c>
      <c r="T9" s="27">
        <v>-22117</v>
      </c>
      <c r="U9" s="24">
        <v>0</v>
      </c>
      <c r="V9" s="27">
        <v>-954195</v>
      </c>
      <c r="W9" s="27">
        <v>-5999085</v>
      </c>
      <c r="X9" s="27">
        <v>567952</v>
      </c>
      <c r="Y9" s="27">
        <v>136307</v>
      </c>
      <c r="Z9" s="27">
        <v>219953</v>
      </c>
      <c r="AA9" s="27">
        <v>-264317</v>
      </c>
      <c r="AB9" s="27">
        <v>-360858</v>
      </c>
      <c r="AC9" s="27">
        <v>-108344</v>
      </c>
      <c r="AD9" s="27">
        <v>88670</v>
      </c>
      <c r="AE9" s="27">
        <v>327675</v>
      </c>
      <c r="AF9" s="27">
        <v>-714758</v>
      </c>
      <c r="AG9" s="27">
        <v>-675674</v>
      </c>
      <c r="AH9" s="27">
        <v>-107722</v>
      </c>
      <c r="AI9" s="27">
        <v>-2848</v>
      </c>
      <c r="AJ9" s="27">
        <v>-110569</v>
      </c>
      <c r="AK9" s="27">
        <v>411854</v>
      </c>
      <c r="AL9" s="27">
        <v>-80120</v>
      </c>
      <c r="AM9" s="27">
        <v>221165</v>
      </c>
      <c r="AN9" s="24">
        <v>0</v>
      </c>
    </row>
    <row r="10" spans="1:40" x14ac:dyDescent="0.25">
      <c r="A10" s="24">
        <v>7</v>
      </c>
      <c r="B10" s="24" t="s">
        <v>79</v>
      </c>
      <c r="C10" s="25">
        <v>1023570</v>
      </c>
      <c r="D10" s="25" t="s">
        <v>66</v>
      </c>
      <c r="E10" s="25" t="s">
        <v>80</v>
      </c>
      <c r="F10" s="25" t="s">
        <v>0</v>
      </c>
      <c r="G10" s="25">
        <v>3</v>
      </c>
      <c r="H10" s="25" t="s">
        <v>72</v>
      </c>
      <c r="I10" s="25" t="s">
        <v>3</v>
      </c>
      <c r="J10" s="26">
        <v>43891</v>
      </c>
      <c r="K10" s="27">
        <v>3974760</v>
      </c>
      <c r="L10" s="24">
        <v>0</v>
      </c>
      <c r="M10" s="27">
        <v>217513</v>
      </c>
      <c r="N10" s="27">
        <v>873042</v>
      </c>
      <c r="O10" s="27">
        <v>1231448</v>
      </c>
      <c r="P10" s="24">
        <v>0</v>
      </c>
      <c r="Q10" s="27">
        <v>6296762</v>
      </c>
      <c r="R10" s="27">
        <v>-34387</v>
      </c>
      <c r="S10" s="27">
        <v>-5857501</v>
      </c>
      <c r="T10" s="24">
        <v>0</v>
      </c>
      <c r="U10" s="24">
        <v>0</v>
      </c>
      <c r="V10" s="27">
        <v>-194485</v>
      </c>
      <c r="W10" s="27">
        <v>-6086372</v>
      </c>
      <c r="X10" s="27">
        <v>210390</v>
      </c>
      <c r="Y10" s="27">
        <v>29196</v>
      </c>
      <c r="Z10" s="24">
        <v>788</v>
      </c>
      <c r="AA10" s="27">
        <v>-56246</v>
      </c>
      <c r="AB10" s="27">
        <v>-43296</v>
      </c>
      <c r="AC10" s="27">
        <v>-15529</v>
      </c>
      <c r="AD10" s="24">
        <v>0</v>
      </c>
      <c r="AE10" s="24">
        <v>168</v>
      </c>
      <c r="AF10" s="27">
        <v>-19796</v>
      </c>
      <c r="AG10" s="27">
        <v>-104715</v>
      </c>
      <c r="AH10" s="27">
        <v>105676</v>
      </c>
      <c r="AI10" s="24">
        <v>-25</v>
      </c>
      <c r="AJ10" s="27">
        <v>105650</v>
      </c>
      <c r="AK10" s="27">
        <v>-44473</v>
      </c>
      <c r="AL10" s="27">
        <v>-5725</v>
      </c>
      <c r="AM10" s="27">
        <v>55452</v>
      </c>
      <c r="AN10" s="24">
        <v>0</v>
      </c>
    </row>
    <row r="11" spans="1:40" x14ac:dyDescent="0.25">
      <c r="A11" s="24">
        <v>8</v>
      </c>
      <c r="B11" s="24" t="s">
        <v>81</v>
      </c>
      <c r="C11" s="25">
        <v>20107</v>
      </c>
      <c r="D11" s="25" t="s">
        <v>66</v>
      </c>
      <c r="E11" s="25" t="s">
        <v>80</v>
      </c>
      <c r="F11" s="25" t="s">
        <v>68</v>
      </c>
      <c r="G11" s="25">
        <v>3</v>
      </c>
      <c r="H11" s="25" t="s">
        <v>72</v>
      </c>
      <c r="I11" s="25" t="s">
        <v>3</v>
      </c>
      <c r="J11" s="26">
        <v>43891</v>
      </c>
      <c r="K11" s="27">
        <v>40534</v>
      </c>
      <c r="L11" s="24">
        <v>0</v>
      </c>
      <c r="M11" s="27">
        <v>404099</v>
      </c>
      <c r="N11" s="27">
        <v>4819144</v>
      </c>
      <c r="O11" s="27">
        <v>595726</v>
      </c>
      <c r="P11" s="24">
        <v>0</v>
      </c>
      <c r="Q11" s="27">
        <v>5859502</v>
      </c>
      <c r="R11" s="27">
        <v>-171699</v>
      </c>
      <c r="S11" s="27">
        <v>-5345407</v>
      </c>
      <c r="T11" s="24">
        <v>0</v>
      </c>
      <c r="U11" s="24">
        <v>0</v>
      </c>
      <c r="V11" s="27">
        <v>-38625</v>
      </c>
      <c r="W11" s="27">
        <v>-5555731</v>
      </c>
      <c r="X11" s="27">
        <v>303771</v>
      </c>
      <c r="Y11" s="27">
        <v>204003</v>
      </c>
      <c r="Z11" s="24">
        <v>267</v>
      </c>
      <c r="AA11" s="27">
        <v>-235975</v>
      </c>
      <c r="AB11" s="27">
        <v>-58147</v>
      </c>
      <c r="AC11" s="27">
        <v>-55543</v>
      </c>
      <c r="AD11" s="24">
        <v>0</v>
      </c>
      <c r="AE11" s="27">
        <v>147555</v>
      </c>
      <c r="AF11" s="27">
        <v>-4654</v>
      </c>
      <c r="AG11" s="27">
        <v>-2493</v>
      </c>
      <c r="AH11" s="27">
        <v>301278</v>
      </c>
      <c r="AI11" s="24">
        <v>0</v>
      </c>
      <c r="AJ11" s="27">
        <v>301278</v>
      </c>
      <c r="AK11" s="27">
        <v>-131755</v>
      </c>
      <c r="AL11" s="27">
        <v>-6022</v>
      </c>
      <c r="AM11" s="27">
        <v>163502</v>
      </c>
      <c r="AN11" s="24">
        <v>0</v>
      </c>
    </row>
    <row r="12" spans="1:40" x14ac:dyDescent="0.25">
      <c r="A12" s="24">
        <v>9</v>
      </c>
      <c r="B12" s="24" t="s">
        <v>82</v>
      </c>
      <c r="C12" s="25">
        <v>30403</v>
      </c>
      <c r="D12" s="25" t="s">
        <v>66</v>
      </c>
      <c r="E12" s="25" t="s">
        <v>78</v>
      </c>
      <c r="F12" s="25" t="s">
        <v>68</v>
      </c>
      <c r="G12" s="25">
        <v>3</v>
      </c>
      <c r="H12" s="25" t="s">
        <v>72</v>
      </c>
      <c r="I12" s="25" t="s">
        <v>3</v>
      </c>
      <c r="J12" s="26">
        <v>43891</v>
      </c>
      <c r="K12" s="27">
        <v>879599</v>
      </c>
      <c r="L12" s="27">
        <v>11088</v>
      </c>
      <c r="M12" s="27">
        <v>983842</v>
      </c>
      <c r="N12" s="27">
        <v>2606210</v>
      </c>
      <c r="O12" s="24">
        <v>0</v>
      </c>
      <c r="P12" s="27">
        <v>24810</v>
      </c>
      <c r="Q12" s="27">
        <v>4505549</v>
      </c>
      <c r="R12" s="27">
        <v>-589104</v>
      </c>
      <c r="S12" s="27">
        <v>-1729211</v>
      </c>
      <c r="T12" s="27">
        <v>-9465</v>
      </c>
      <c r="U12" s="27">
        <v>-1561861</v>
      </c>
      <c r="V12" s="27">
        <v>-35760</v>
      </c>
      <c r="W12" s="27">
        <v>-3925401</v>
      </c>
      <c r="X12" s="27">
        <v>580148</v>
      </c>
      <c r="Y12" s="27">
        <v>284991</v>
      </c>
      <c r="Z12" s="27">
        <v>17136</v>
      </c>
      <c r="AA12" s="27">
        <v>-184583</v>
      </c>
      <c r="AB12" s="27">
        <v>-171278</v>
      </c>
      <c r="AC12" s="27">
        <v>-44656</v>
      </c>
      <c r="AD12" s="24">
        <v>0</v>
      </c>
      <c r="AE12" s="27">
        <v>253262</v>
      </c>
      <c r="AF12" s="27">
        <v>-272357</v>
      </c>
      <c r="AG12" s="27">
        <v>-117486</v>
      </c>
      <c r="AH12" s="27">
        <v>462662</v>
      </c>
      <c r="AI12" s="27">
        <v>2351</v>
      </c>
      <c r="AJ12" s="27">
        <v>465013</v>
      </c>
      <c r="AK12" s="27">
        <v>-137897</v>
      </c>
      <c r="AL12" s="27">
        <v>-30654</v>
      </c>
      <c r="AM12" s="27">
        <v>296463</v>
      </c>
      <c r="AN12" s="24">
        <v>0</v>
      </c>
    </row>
    <row r="13" spans="1:40" x14ac:dyDescent="0.25">
      <c r="A13" s="24">
        <v>10</v>
      </c>
      <c r="B13" s="24" t="s">
        <v>83</v>
      </c>
      <c r="C13" s="25">
        <v>49944</v>
      </c>
      <c r="D13" s="25" t="s">
        <v>66</v>
      </c>
      <c r="E13" s="25" t="s">
        <v>67</v>
      </c>
      <c r="F13" s="25" t="s">
        <v>68</v>
      </c>
      <c r="G13" s="25">
        <v>2</v>
      </c>
      <c r="H13" s="25" t="s">
        <v>84</v>
      </c>
      <c r="I13" s="25" t="s">
        <v>85</v>
      </c>
      <c r="J13" s="26">
        <v>43891</v>
      </c>
      <c r="K13" s="27">
        <v>562125</v>
      </c>
      <c r="L13" s="24">
        <v>0</v>
      </c>
      <c r="M13" s="27">
        <v>3711985</v>
      </c>
      <c r="N13" s="27">
        <v>144121</v>
      </c>
      <c r="O13" s="24">
        <v>0</v>
      </c>
      <c r="P13" s="27">
        <v>11216</v>
      </c>
      <c r="Q13" s="27">
        <v>4429447</v>
      </c>
      <c r="R13" s="27">
        <v>-986528</v>
      </c>
      <c r="S13" s="27">
        <v>-2373701</v>
      </c>
      <c r="T13" s="24">
        <v>0</v>
      </c>
      <c r="U13" s="27">
        <v>-3705123</v>
      </c>
      <c r="V13" s="27">
        <v>-114309</v>
      </c>
      <c r="W13" s="27">
        <v>-7179661</v>
      </c>
      <c r="X13" s="27">
        <v>-2750214</v>
      </c>
      <c r="Y13" s="27">
        <v>772431</v>
      </c>
      <c r="Z13" s="27">
        <v>12978</v>
      </c>
      <c r="AA13" s="27">
        <v>-203177</v>
      </c>
      <c r="AB13" s="27">
        <v>-374859</v>
      </c>
      <c r="AC13" s="27">
        <v>-45017</v>
      </c>
      <c r="AD13" s="27">
        <v>412765</v>
      </c>
      <c r="AE13" s="27">
        <v>810044</v>
      </c>
      <c r="AF13" s="27">
        <v>-743684</v>
      </c>
      <c r="AG13" s="27">
        <v>641481</v>
      </c>
      <c r="AH13" s="27">
        <v>-2108733</v>
      </c>
      <c r="AI13" s="27">
        <v>5466</v>
      </c>
      <c r="AJ13" s="27">
        <v>-2103267</v>
      </c>
      <c r="AK13" s="27">
        <v>1778950</v>
      </c>
      <c r="AL13" s="27">
        <v>-516709</v>
      </c>
      <c r="AM13" s="27">
        <v>-841025</v>
      </c>
      <c r="AN13" s="24">
        <v>0</v>
      </c>
    </row>
    <row r="14" spans="1:40" x14ac:dyDescent="0.25">
      <c r="A14" s="24">
        <v>11</v>
      </c>
      <c r="B14" s="24" t="s">
        <v>86</v>
      </c>
      <c r="C14" s="25">
        <v>51516</v>
      </c>
      <c r="D14" s="25" t="s">
        <v>66</v>
      </c>
      <c r="E14" s="25" t="s">
        <v>80</v>
      </c>
      <c r="F14" s="25" t="s">
        <v>68</v>
      </c>
      <c r="G14" s="25">
        <v>3</v>
      </c>
      <c r="H14" s="25" t="s">
        <v>72</v>
      </c>
      <c r="I14" s="25" t="s">
        <v>3</v>
      </c>
      <c r="J14" s="26">
        <v>43891</v>
      </c>
      <c r="K14" s="27">
        <v>1254831</v>
      </c>
      <c r="L14" s="24">
        <v>0</v>
      </c>
      <c r="M14" s="27">
        <v>309546</v>
      </c>
      <c r="N14" s="27">
        <v>551256</v>
      </c>
      <c r="O14" s="27">
        <v>1747567</v>
      </c>
      <c r="P14" s="24">
        <v>0</v>
      </c>
      <c r="Q14" s="27">
        <v>3863200</v>
      </c>
      <c r="R14" s="27">
        <v>-337453</v>
      </c>
      <c r="S14" s="27">
        <v>-2191850</v>
      </c>
      <c r="T14" s="24">
        <v>0</v>
      </c>
      <c r="U14" s="24">
        <v>0</v>
      </c>
      <c r="V14" s="27">
        <v>-139669</v>
      </c>
      <c r="W14" s="27">
        <v>-2668971</v>
      </c>
      <c r="X14" s="27">
        <v>1194229</v>
      </c>
      <c r="Y14" s="27">
        <v>121596</v>
      </c>
      <c r="Z14" s="27">
        <v>31736</v>
      </c>
      <c r="AA14" s="27">
        <v>-150881</v>
      </c>
      <c r="AB14" s="27">
        <v>-234386</v>
      </c>
      <c r="AC14" s="27">
        <v>-40874</v>
      </c>
      <c r="AD14" s="27">
        <v>1519</v>
      </c>
      <c r="AE14" s="27">
        <v>164497</v>
      </c>
      <c r="AF14" s="27">
        <v>-1011653</v>
      </c>
      <c r="AG14" s="27">
        <v>-1118445</v>
      </c>
      <c r="AH14" s="27">
        <v>75783</v>
      </c>
      <c r="AI14" s="24">
        <v>-688</v>
      </c>
      <c r="AJ14" s="27">
        <v>75095</v>
      </c>
      <c r="AK14" s="27">
        <v>-27226</v>
      </c>
      <c r="AL14" s="27">
        <v>-12419</v>
      </c>
      <c r="AM14" s="27">
        <v>35449</v>
      </c>
      <c r="AN14" s="24">
        <v>0</v>
      </c>
    </row>
    <row r="15" spans="1:40" x14ac:dyDescent="0.25">
      <c r="A15" s="24">
        <v>12</v>
      </c>
      <c r="B15" s="24" t="s">
        <v>87</v>
      </c>
      <c r="C15" s="25">
        <v>41856</v>
      </c>
      <c r="D15" s="25" t="s">
        <v>66</v>
      </c>
      <c r="E15" s="25" t="s">
        <v>80</v>
      </c>
      <c r="F15" s="25" t="s">
        <v>68</v>
      </c>
      <c r="G15" s="25">
        <v>3</v>
      </c>
      <c r="H15" s="25" t="s">
        <v>72</v>
      </c>
      <c r="I15" s="25" t="s">
        <v>3</v>
      </c>
      <c r="J15" s="26">
        <v>43891</v>
      </c>
      <c r="K15" s="27">
        <v>2112571</v>
      </c>
      <c r="L15" s="24">
        <v>0</v>
      </c>
      <c r="M15" s="27">
        <v>990414</v>
      </c>
      <c r="N15" s="27">
        <v>181909</v>
      </c>
      <c r="O15" s="27">
        <v>345628</v>
      </c>
      <c r="P15" s="24">
        <v>0</v>
      </c>
      <c r="Q15" s="27">
        <v>3630522</v>
      </c>
      <c r="R15" s="27">
        <v>-401382</v>
      </c>
      <c r="S15" s="27">
        <v>-3659342</v>
      </c>
      <c r="T15" s="24">
        <v>0</v>
      </c>
      <c r="U15" s="24">
        <v>0</v>
      </c>
      <c r="V15" s="27">
        <v>-60816</v>
      </c>
      <c r="W15" s="27">
        <v>-4121540</v>
      </c>
      <c r="X15" s="27">
        <v>-491018</v>
      </c>
      <c r="Y15" s="27">
        <v>49515</v>
      </c>
      <c r="Z15" s="27">
        <v>3581</v>
      </c>
      <c r="AA15" s="27">
        <v>-60498</v>
      </c>
      <c r="AB15" s="27">
        <v>-41604</v>
      </c>
      <c r="AC15" s="27">
        <v>-10122</v>
      </c>
      <c r="AD15" s="24">
        <v>705</v>
      </c>
      <c r="AE15" s="27">
        <v>694089</v>
      </c>
      <c r="AF15" s="27">
        <v>-503040</v>
      </c>
      <c r="AG15" s="27">
        <v>132627</v>
      </c>
      <c r="AH15" s="27">
        <v>-358391</v>
      </c>
      <c r="AI15" s="24">
        <v>-972</v>
      </c>
      <c r="AJ15" s="27">
        <v>-359363</v>
      </c>
      <c r="AK15" s="27">
        <v>477493</v>
      </c>
      <c r="AL15" s="27">
        <v>-37132</v>
      </c>
      <c r="AM15" s="27">
        <v>80997</v>
      </c>
      <c r="AN15" s="24">
        <v>0</v>
      </c>
    </row>
    <row r="16" spans="1:40" x14ac:dyDescent="0.25">
      <c r="A16" s="24">
        <v>13</v>
      </c>
      <c r="B16" s="24" t="s">
        <v>88</v>
      </c>
      <c r="C16" s="25">
        <v>10083</v>
      </c>
      <c r="D16" s="25" t="s">
        <v>66</v>
      </c>
      <c r="E16" s="25" t="s">
        <v>78</v>
      </c>
      <c r="F16" s="25" t="s">
        <v>68</v>
      </c>
      <c r="G16" s="25">
        <v>2</v>
      </c>
      <c r="H16" s="25" t="s">
        <v>72</v>
      </c>
      <c r="I16" s="25" t="s">
        <v>3</v>
      </c>
      <c r="J16" s="26">
        <v>43891</v>
      </c>
      <c r="K16" s="27">
        <v>2390172</v>
      </c>
      <c r="L16" s="27">
        <v>145118</v>
      </c>
      <c r="M16" s="27">
        <v>1284086</v>
      </c>
      <c r="N16" s="27">
        <v>-864840</v>
      </c>
      <c r="O16" s="27">
        <v>400583</v>
      </c>
      <c r="P16" s="27">
        <v>102857</v>
      </c>
      <c r="Q16" s="27">
        <v>3457975</v>
      </c>
      <c r="R16" s="27">
        <v>-3116519</v>
      </c>
      <c r="S16" s="27">
        <v>-546595</v>
      </c>
      <c r="T16" s="27">
        <v>-120921</v>
      </c>
      <c r="U16" s="24">
        <v>0</v>
      </c>
      <c r="V16" s="27">
        <v>-432676</v>
      </c>
      <c r="W16" s="27">
        <v>-4216710</v>
      </c>
      <c r="X16" s="27">
        <v>-758735</v>
      </c>
      <c r="Y16" s="27">
        <v>294187</v>
      </c>
      <c r="Z16" s="27">
        <v>150062</v>
      </c>
      <c r="AA16" s="27">
        <v>-598426</v>
      </c>
      <c r="AB16" s="27">
        <v>-593869</v>
      </c>
      <c r="AC16" s="27">
        <v>-58335</v>
      </c>
      <c r="AD16" s="27">
        <v>1038087</v>
      </c>
      <c r="AE16" s="27">
        <v>909714</v>
      </c>
      <c r="AF16" s="27">
        <v>-768897</v>
      </c>
      <c r="AG16" s="27">
        <v>372522</v>
      </c>
      <c r="AH16" s="27">
        <v>-386212</v>
      </c>
      <c r="AI16" s="27">
        <v>23963</v>
      </c>
      <c r="AJ16" s="27">
        <v>-362249</v>
      </c>
      <c r="AK16" s="27">
        <v>859502</v>
      </c>
      <c r="AL16" s="24">
        <v>0</v>
      </c>
      <c r="AM16" s="27">
        <v>497253</v>
      </c>
      <c r="AN16" s="24">
        <v>0</v>
      </c>
    </row>
    <row r="17" spans="1:40" x14ac:dyDescent="0.25">
      <c r="A17" s="24">
        <v>14</v>
      </c>
      <c r="B17" s="24" t="s">
        <v>89</v>
      </c>
      <c r="C17" s="25">
        <v>30173</v>
      </c>
      <c r="D17" s="25" t="s">
        <v>66</v>
      </c>
      <c r="E17" s="25" t="s">
        <v>78</v>
      </c>
      <c r="F17" s="25" t="s">
        <v>68</v>
      </c>
      <c r="G17" s="25">
        <v>1</v>
      </c>
      <c r="H17" s="25" t="s">
        <v>90</v>
      </c>
      <c r="I17" s="25" t="s">
        <v>91</v>
      </c>
      <c r="J17" s="26">
        <v>43891</v>
      </c>
      <c r="K17" s="27">
        <v>1525433</v>
      </c>
      <c r="L17" s="27">
        <v>4567</v>
      </c>
      <c r="M17" s="27">
        <v>257687</v>
      </c>
      <c r="N17" s="27">
        <v>758150</v>
      </c>
      <c r="O17" s="27">
        <v>244947</v>
      </c>
      <c r="P17" s="27">
        <v>130438</v>
      </c>
      <c r="Q17" s="27">
        <v>2921221</v>
      </c>
      <c r="R17" s="27">
        <v>-1200177</v>
      </c>
      <c r="S17" s="27">
        <v>-317964</v>
      </c>
      <c r="T17" s="27">
        <v>-3240</v>
      </c>
      <c r="U17" s="24">
        <v>0</v>
      </c>
      <c r="V17" s="27">
        <v>-28764</v>
      </c>
      <c r="W17" s="27">
        <v>-1550146</v>
      </c>
      <c r="X17" s="27">
        <v>1371076</v>
      </c>
      <c r="Y17" s="27">
        <v>40531</v>
      </c>
      <c r="Z17" s="27">
        <v>283701</v>
      </c>
      <c r="AA17" s="27">
        <v>-501056</v>
      </c>
      <c r="AB17" s="27">
        <v>-359732</v>
      </c>
      <c r="AC17" s="27">
        <v>-91334</v>
      </c>
      <c r="AD17" s="27">
        <v>87365</v>
      </c>
      <c r="AE17" s="27">
        <v>62136</v>
      </c>
      <c r="AF17" s="27">
        <v>-573302</v>
      </c>
      <c r="AG17" s="27">
        <v>-1051692</v>
      </c>
      <c r="AH17" s="27">
        <v>319384</v>
      </c>
      <c r="AI17" s="24">
        <v>12</v>
      </c>
      <c r="AJ17" s="27">
        <v>319396</v>
      </c>
      <c r="AK17" s="27">
        <v>-29722</v>
      </c>
      <c r="AL17" s="27">
        <v>-32152</v>
      </c>
      <c r="AM17" s="27">
        <v>257522</v>
      </c>
      <c r="AN17" s="24">
        <v>0</v>
      </c>
    </row>
    <row r="18" spans="1:40" x14ac:dyDescent="0.25">
      <c r="A18" s="24">
        <v>15</v>
      </c>
      <c r="B18" s="24" t="s">
        <v>92</v>
      </c>
      <c r="C18" s="25">
        <v>51073</v>
      </c>
      <c r="D18" s="25" t="s">
        <v>66</v>
      </c>
      <c r="E18" s="25" t="s">
        <v>80</v>
      </c>
      <c r="F18" s="25" t="s">
        <v>68</v>
      </c>
      <c r="G18" s="25">
        <v>3</v>
      </c>
      <c r="H18" s="25" t="s">
        <v>72</v>
      </c>
      <c r="I18" s="25" t="s">
        <v>3</v>
      </c>
      <c r="J18" s="26">
        <v>43891</v>
      </c>
      <c r="K18" s="27">
        <v>191939</v>
      </c>
      <c r="L18" s="24">
        <v>0</v>
      </c>
      <c r="M18" s="27">
        <v>267089</v>
      </c>
      <c r="N18" s="27">
        <v>846047</v>
      </c>
      <c r="O18" s="27">
        <v>1431773</v>
      </c>
      <c r="P18" s="24">
        <v>0</v>
      </c>
      <c r="Q18" s="27">
        <v>2736849</v>
      </c>
      <c r="R18" s="27">
        <v>-33133</v>
      </c>
      <c r="S18" s="27">
        <v>-2664449</v>
      </c>
      <c r="T18" s="24">
        <v>0</v>
      </c>
      <c r="U18" s="24">
        <v>0</v>
      </c>
      <c r="V18" s="27">
        <v>-65479</v>
      </c>
      <c r="W18" s="27">
        <v>-2763060</v>
      </c>
      <c r="X18" s="27">
        <v>-26212</v>
      </c>
      <c r="Y18" s="27">
        <v>18483</v>
      </c>
      <c r="Z18" s="24">
        <v>0</v>
      </c>
      <c r="AA18" s="27">
        <v>-17698</v>
      </c>
      <c r="AB18" s="27">
        <v>-16042</v>
      </c>
      <c r="AC18" s="27">
        <v>-4292</v>
      </c>
      <c r="AD18" s="24">
        <v>0</v>
      </c>
      <c r="AE18" s="27">
        <v>74753</v>
      </c>
      <c r="AF18" s="24">
        <v>-817</v>
      </c>
      <c r="AG18" s="27">
        <v>54387</v>
      </c>
      <c r="AH18" s="27">
        <v>28175</v>
      </c>
      <c r="AI18" s="24">
        <v>0</v>
      </c>
      <c r="AJ18" s="27">
        <v>28176</v>
      </c>
      <c r="AK18" s="27">
        <v>-12922</v>
      </c>
      <c r="AL18" s="24">
        <v>-730</v>
      </c>
      <c r="AM18" s="27">
        <v>14524</v>
      </c>
      <c r="AN18" s="24">
        <v>0</v>
      </c>
    </row>
    <row r="19" spans="1:40" x14ac:dyDescent="0.25">
      <c r="A19" s="24">
        <v>16</v>
      </c>
      <c r="B19" s="24" t="s">
        <v>93</v>
      </c>
      <c r="C19" s="25">
        <v>51987</v>
      </c>
      <c r="D19" s="25" t="s">
        <v>66</v>
      </c>
      <c r="E19" s="25" t="s">
        <v>80</v>
      </c>
      <c r="F19" s="25" t="s">
        <v>68</v>
      </c>
      <c r="G19" s="25">
        <v>2</v>
      </c>
      <c r="H19" s="25" t="s">
        <v>72</v>
      </c>
      <c r="I19" s="25" t="s">
        <v>3</v>
      </c>
      <c r="J19" s="26">
        <v>43891</v>
      </c>
      <c r="K19" s="27">
        <v>982668</v>
      </c>
      <c r="L19" s="27">
        <v>137063</v>
      </c>
      <c r="M19" s="27">
        <v>122551</v>
      </c>
      <c r="N19" s="27">
        <v>1295621</v>
      </c>
      <c r="O19" s="27">
        <v>55342</v>
      </c>
      <c r="P19" s="24">
        <v>0</v>
      </c>
      <c r="Q19" s="27">
        <v>2593245</v>
      </c>
      <c r="R19" s="27">
        <v>-741668</v>
      </c>
      <c r="S19" s="27">
        <v>-832811</v>
      </c>
      <c r="T19" s="27">
        <v>-97732</v>
      </c>
      <c r="U19" s="24">
        <v>0</v>
      </c>
      <c r="V19" s="27">
        <v>-153229</v>
      </c>
      <c r="W19" s="27">
        <v>-1825441</v>
      </c>
      <c r="X19" s="27">
        <v>767805</v>
      </c>
      <c r="Y19" s="27">
        <v>27716</v>
      </c>
      <c r="Z19" s="27">
        <v>31514</v>
      </c>
      <c r="AA19" s="27">
        <v>-104073</v>
      </c>
      <c r="AB19" s="27">
        <v>-156143</v>
      </c>
      <c r="AC19" s="27">
        <v>-49163</v>
      </c>
      <c r="AD19" s="27">
        <v>17777</v>
      </c>
      <c r="AE19" s="27">
        <v>161014</v>
      </c>
      <c r="AF19" s="27">
        <v>-54947</v>
      </c>
      <c r="AG19" s="27">
        <v>-126306</v>
      </c>
      <c r="AH19" s="27">
        <v>641498</v>
      </c>
      <c r="AI19" s="27">
        <v>-2394</v>
      </c>
      <c r="AJ19" s="27">
        <v>639104</v>
      </c>
      <c r="AK19" s="27">
        <v>-214516</v>
      </c>
      <c r="AL19" s="27">
        <v>-28708</v>
      </c>
      <c r="AM19" s="27">
        <v>395880</v>
      </c>
      <c r="AN19" s="24">
        <v>0</v>
      </c>
    </row>
    <row r="20" spans="1:40" x14ac:dyDescent="0.25">
      <c r="A20" s="24">
        <v>17</v>
      </c>
      <c r="B20" s="24" t="s">
        <v>94</v>
      </c>
      <c r="C20" s="25">
        <v>30771</v>
      </c>
      <c r="D20" s="25" t="s">
        <v>66</v>
      </c>
      <c r="E20" s="25" t="s">
        <v>80</v>
      </c>
      <c r="F20" s="25" t="s">
        <v>68</v>
      </c>
      <c r="G20" s="25">
        <v>3</v>
      </c>
      <c r="H20" s="25" t="s">
        <v>72</v>
      </c>
      <c r="I20" s="25" t="s">
        <v>3</v>
      </c>
      <c r="J20" s="26">
        <v>43891</v>
      </c>
      <c r="K20" s="27">
        <v>115328</v>
      </c>
      <c r="L20" s="24">
        <v>0</v>
      </c>
      <c r="M20" s="27">
        <v>-1552166</v>
      </c>
      <c r="N20" s="27">
        <v>2827570</v>
      </c>
      <c r="O20" s="27">
        <v>975100</v>
      </c>
      <c r="P20" s="24">
        <v>0</v>
      </c>
      <c r="Q20" s="27">
        <v>2365833</v>
      </c>
      <c r="R20" s="27">
        <v>-851158</v>
      </c>
      <c r="S20" s="27">
        <v>-2055049</v>
      </c>
      <c r="T20" s="24">
        <v>0</v>
      </c>
      <c r="U20" s="24">
        <v>0</v>
      </c>
      <c r="V20" s="24">
        <v>-416</v>
      </c>
      <c r="W20" s="27">
        <v>-2906624</v>
      </c>
      <c r="X20" s="27">
        <v>-540791</v>
      </c>
      <c r="Y20" s="27">
        <v>329348</v>
      </c>
      <c r="Z20" s="24">
        <v>0</v>
      </c>
      <c r="AA20" s="27">
        <v>-189732</v>
      </c>
      <c r="AB20" s="27">
        <v>-52629</v>
      </c>
      <c r="AC20" s="27">
        <v>-28460</v>
      </c>
      <c r="AD20" s="27">
        <v>20278</v>
      </c>
      <c r="AE20" s="27">
        <v>606205</v>
      </c>
      <c r="AF20" s="27">
        <v>-106637</v>
      </c>
      <c r="AG20" s="27">
        <v>578373</v>
      </c>
      <c r="AH20" s="27">
        <v>37582</v>
      </c>
      <c r="AI20" s="24">
        <v>255</v>
      </c>
      <c r="AJ20" s="27">
        <v>37837</v>
      </c>
      <c r="AK20" s="27">
        <v>-47836</v>
      </c>
      <c r="AL20" s="27">
        <v>-4355</v>
      </c>
      <c r="AM20" s="27">
        <v>-14355</v>
      </c>
      <c r="AN20" s="24">
        <v>0</v>
      </c>
    </row>
    <row r="21" spans="1:40" x14ac:dyDescent="0.25">
      <c r="A21" s="24">
        <v>18</v>
      </c>
      <c r="B21" s="24" t="s">
        <v>95</v>
      </c>
      <c r="C21" s="25">
        <v>32119</v>
      </c>
      <c r="D21" s="25" t="s">
        <v>66</v>
      </c>
      <c r="E21" s="25" t="s">
        <v>80</v>
      </c>
      <c r="F21" s="25" t="s">
        <v>68</v>
      </c>
      <c r="G21" s="25">
        <v>3</v>
      </c>
      <c r="H21" s="25" t="s">
        <v>72</v>
      </c>
      <c r="I21" s="25" t="s">
        <v>3</v>
      </c>
      <c r="J21" s="26">
        <v>43891</v>
      </c>
      <c r="K21" s="27">
        <v>1308120</v>
      </c>
      <c r="L21" s="27">
        <v>9216</v>
      </c>
      <c r="M21" s="27">
        <v>121986</v>
      </c>
      <c r="N21" s="27">
        <v>376633</v>
      </c>
      <c r="O21" s="27">
        <v>456109</v>
      </c>
      <c r="P21" s="24">
        <v>0</v>
      </c>
      <c r="Q21" s="27">
        <v>2272063</v>
      </c>
      <c r="R21" s="27">
        <v>-660025</v>
      </c>
      <c r="S21" s="27">
        <v>-1443337</v>
      </c>
      <c r="T21" s="27">
        <v>-7256</v>
      </c>
      <c r="U21" s="24">
        <v>0</v>
      </c>
      <c r="V21" s="27">
        <v>-118653</v>
      </c>
      <c r="W21" s="27">
        <v>-2229271</v>
      </c>
      <c r="X21" s="27">
        <v>42792</v>
      </c>
      <c r="Y21" s="27">
        <v>11614</v>
      </c>
      <c r="Z21" s="24">
        <v>504</v>
      </c>
      <c r="AA21" s="27">
        <v>-43507</v>
      </c>
      <c r="AB21" s="27">
        <v>-31663</v>
      </c>
      <c r="AC21" s="27">
        <v>-1958</v>
      </c>
      <c r="AD21" s="24">
        <v>-122</v>
      </c>
      <c r="AE21" s="27">
        <v>100921</v>
      </c>
      <c r="AF21" s="27">
        <v>-53740</v>
      </c>
      <c r="AG21" s="27">
        <v>-17952</v>
      </c>
      <c r="AH21" s="27">
        <v>24840</v>
      </c>
      <c r="AI21" s="27">
        <v>1456</v>
      </c>
      <c r="AJ21" s="27">
        <v>26296</v>
      </c>
      <c r="AK21" s="27">
        <v>2713</v>
      </c>
      <c r="AL21" s="24">
        <v>0</v>
      </c>
      <c r="AM21" s="27">
        <v>29009</v>
      </c>
      <c r="AN21" s="24">
        <v>0</v>
      </c>
    </row>
    <row r="22" spans="1:40" x14ac:dyDescent="0.25">
      <c r="A22" s="24">
        <v>19</v>
      </c>
      <c r="B22" s="24" t="s">
        <v>96</v>
      </c>
      <c r="C22" s="25">
        <v>31323</v>
      </c>
      <c r="D22" s="25" t="s">
        <v>66</v>
      </c>
      <c r="E22" s="25" t="s">
        <v>80</v>
      </c>
      <c r="F22" s="25" t="s">
        <v>68</v>
      </c>
      <c r="G22" s="25">
        <v>2</v>
      </c>
      <c r="H22" s="25" t="s">
        <v>72</v>
      </c>
      <c r="I22" s="25" t="s">
        <v>3</v>
      </c>
      <c r="J22" s="26">
        <v>43891</v>
      </c>
      <c r="K22" s="27">
        <v>1823104</v>
      </c>
      <c r="L22" s="24">
        <v>0</v>
      </c>
      <c r="M22" s="27">
        <v>39936</v>
      </c>
      <c r="N22" s="27">
        <v>369599</v>
      </c>
      <c r="O22" s="24">
        <v>775</v>
      </c>
      <c r="P22" s="24">
        <v>161</v>
      </c>
      <c r="Q22" s="27">
        <v>2233575</v>
      </c>
      <c r="R22" s="27">
        <v>-1271299</v>
      </c>
      <c r="S22" s="24">
        <v>-6</v>
      </c>
      <c r="T22" s="24">
        <v>0</v>
      </c>
      <c r="U22" s="24">
        <v>0</v>
      </c>
      <c r="V22" s="27">
        <v>-320406</v>
      </c>
      <c r="W22" s="27">
        <v>-1591711</v>
      </c>
      <c r="X22" s="27">
        <v>641864</v>
      </c>
      <c r="Y22" s="27">
        <v>39371</v>
      </c>
      <c r="Z22" s="27">
        <v>64476</v>
      </c>
      <c r="AA22" s="27">
        <v>-139982</v>
      </c>
      <c r="AB22" s="27">
        <v>-604549</v>
      </c>
      <c r="AC22" s="27">
        <v>-51126</v>
      </c>
      <c r="AD22" s="27">
        <v>2175</v>
      </c>
      <c r="AE22" s="27">
        <v>360850</v>
      </c>
      <c r="AF22" s="27">
        <v>-102849</v>
      </c>
      <c r="AG22" s="27">
        <v>-431633</v>
      </c>
      <c r="AH22" s="27">
        <v>210231</v>
      </c>
      <c r="AI22" s="27">
        <v>-1135</v>
      </c>
      <c r="AJ22" s="27">
        <v>209096</v>
      </c>
      <c r="AK22" s="27">
        <v>-38537</v>
      </c>
      <c r="AL22" s="24">
        <v>0</v>
      </c>
      <c r="AM22" s="27">
        <v>170558</v>
      </c>
      <c r="AN22" s="24">
        <v>0</v>
      </c>
    </row>
    <row r="23" spans="1:40" x14ac:dyDescent="0.25">
      <c r="A23" s="24">
        <v>20</v>
      </c>
      <c r="B23" s="24" t="s">
        <v>97</v>
      </c>
      <c r="C23" s="25">
        <v>31859</v>
      </c>
      <c r="D23" s="25" t="s">
        <v>66</v>
      </c>
      <c r="E23" s="25" t="s">
        <v>80</v>
      </c>
      <c r="F23" s="25" t="s">
        <v>68</v>
      </c>
      <c r="G23" s="25">
        <v>3</v>
      </c>
      <c r="H23" s="25" t="s">
        <v>72</v>
      </c>
      <c r="I23" s="25" t="s">
        <v>3</v>
      </c>
      <c r="J23" s="26">
        <v>43891</v>
      </c>
      <c r="K23" s="27">
        <v>14388</v>
      </c>
      <c r="L23" s="27">
        <v>67302</v>
      </c>
      <c r="M23" s="27">
        <v>90083</v>
      </c>
      <c r="N23" s="27">
        <v>1438561</v>
      </c>
      <c r="O23" s="27">
        <v>39901</v>
      </c>
      <c r="P23" s="24">
        <v>0</v>
      </c>
      <c r="Q23" s="27">
        <v>1650235</v>
      </c>
      <c r="R23" s="27">
        <v>-8254</v>
      </c>
      <c r="S23" s="27">
        <v>-1500907</v>
      </c>
      <c r="T23" s="27">
        <v>-49124</v>
      </c>
      <c r="U23" s="24">
        <v>0</v>
      </c>
      <c r="V23" s="27">
        <v>-1892</v>
      </c>
      <c r="W23" s="27">
        <v>-1560177</v>
      </c>
      <c r="X23" s="27">
        <v>90058</v>
      </c>
      <c r="Y23" s="27">
        <v>5586</v>
      </c>
      <c r="Z23" s="24">
        <v>17</v>
      </c>
      <c r="AA23" s="27">
        <v>-33192</v>
      </c>
      <c r="AB23" s="27">
        <v>-16927</v>
      </c>
      <c r="AC23" s="27">
        <v>-1627</v>
      </c>
      <c r="AD23" s="24">
        <v>0</v>
      </c>
      <c r="AE23" s="27">
        <v>34869</v>
      </c>
      <c r="AF23" s="27">
        <v>-12932</v>
      </c>
      <c r="AG23" s="27">
        <v>-24206</v>
      </c>
      <c r="AH23" s="27">
        <v>65851</v>
      </c>
      <c r="AI23" s="24">
        <v>40</v>
      </c>
      <c r="AJ23" s="27">
        <v>65891</v>
      </c>
      <c r="AK23" s="27">
        <v>-48291</v>
      </c>
      <c r="AL23" s="24">
        <v>0</v>
      </c>
      <c r="AM23" s="27">
        <v>17601</v>
      </c>
      <c r="AN23" s="24">
        <v>0</v>
      </c>
    </row>
    <row r="24" spans="1:40" x14ac:dyDescent="0.25">
      <c r="A24" s="24">
        <v>21</v>
      </c>
      <c r="B24" s="24" t="s">
        <v>98</v>
      </c>
      <c r="C24" s="25">
        <v>51066</v>
      </c>
      <c r="D24" s="25" t="s">
        <v>66</v>
      </c>
      <c r="E24" s="25" t="s">
        <v>80</v>
      </c>
      <c r="F24" s="25" t="s">
        <v>68</v>
      </c>
      <c r="G24" s="25">
        <v>3</v>
      </c>
      <c r="H24" s="25" t="s">
        <v>72</v>
      </c>
      <c r="I24" s="25" t="s">
        <v>3</v>
      </c>
      <c r="J24" s="26">
        <v>43891</v>
      </c>
      <c r="K24" s="27">
        <v>204633</v>
      </c>
      <c r="L24" s="24">
        <v>0</v>
      </c>
      <c r="M24" s="27">
        <v>52090</v>
      </c>
      <c r="N24" s="27">
        <v>70381</v>
      </c>
      <c r="O24" s="27">
        <v>1277056</v>
      </c>
      <c r="P24" s="24">
        <v>0</v>
      </c>
      <c r="Q24" s="27">
        <v>1604160</v>
      </c>
      <c r="R24" s="27">
        <v>-3947</v>
      </c>
      <c r="S24" s="27">
        <v>-1600639</v>
      </c>
      <c r="T24" s="24">
        <v>0</v>
      </c>
      <c r="U24" s="24">
        <v>0</v>
      </c>
      <c r="V24" s="27">
        <v>-9632</v>
      </c>
      <c r="W24" s="27">
        <v>-1614219</v>
      </c>
      <c r="X24" s="27">
        <v>-10058</v>
      </c>
      <c r="Y24" s="27">
        <v>13305</v>
      </c>
      <c r="Z24" s="24">
        <v>64</v>
      </c>
      <c r="AA24" s="27">
        <v>-32265</v>
      </c>
      <c r="AB24" s="27">
        <v>-13769</v>
      </c>
      <c r="AC24" s="27">
        <v>-3674</v>
      </c>
      <c r="AD24" s="24">
        <v>106</v>
      </c>
      <c r="AE24" s="27">
        <v>21938</v>
      </c>
      <c r="AF24" s="24">
        <v>-699</v>
      </c>
      <c r="AG24" s="27">
        <v>-14994</v>
      </c>
      <c r="AH24" s="27">
        <v>-25052</v>
      </c>
      <c r="AI24" s="24">
        <v>58</v>
      </c>
      <c r="AJ24" s="27">
        <v>-24994</v>
      </c>
      <c r="AK24" s="27">
        <v>10588</v>
      </c>
      <c r="AL24" s="24">
        <v>-9</v>
      </c>
      <c r="AM24" s="27">
        <v>-14416</v>
      </c>
      <c r="AN24" s="24">
        <v>0</v>
      </c>
    </row>
    <row r="25" spans="1:40" x14ac:dyDescent="0.25">
      <c r="A25" s="24">
        <v>22</v>
      </c>
      <c r="B25" s="24" t="s">
        <v>99</v>
      </c>
      <c r="C25" s="25">
        <v>30290</v>
      </c>
      <c r="D25" s="25" t="s">
        <v>66</v>
      </c>
      <c r="E25" s="25" t="s">
        <v>80</v>
      </c>
      <c r="F25" s="25" t="s">
        <v>68</v>
      </c>
      <c r="G25" s="25">
        <v>2</v>
      </c>
      <c r="H25" s="25" t="s">
        <v>72</v>
      </c>
      <c r="I25" s="25" t="s">
        <v>3</v>
      </c>
      <c r="J25" s="26">
        <v>43891</v>
      </c>
      <c r="K25" s="27">
        <v>1317498</v>
      </c>
      <c r="L25" s="24">
        <v>0</v>
      </c>
      <c r="M25" s="27">
        <v>115839</v>
      </c>
      <c r="N25" s="27">
        <v>-52267</v>
      </c>
      <c r="O25" s="27">
        <v>32639</v>
      </c>
      <c r="P25" s="24">
        <v>0</v>
      </c>
      <c r="Q25" s="27">
        <v>1413710</v>
      </c>
      <c r="R25" s="27">
        <v>-631573</v>
      </c>
      <c r="S25" s="27">
        <v>-7145</v>
      </c>
      <c r="T25" s="24">
        <v>0</v>
      </c>
      <c r="U25" s="24">
        <v>0</v>
      </c>
      <c r="V25" s="27">
        <v>-170584</v>
      </c>
      <c r="W25" s="27">
        <v>-809302</v>
      </c>
      <c r="X25" s="27">
        <v>604407</v>
      </c>
      <c r="Y25" s="27">
        <v>10388</v>
      </c>
      <c r="Z25" s="27">
        <v>4955</v>
      </c>
      <c r="AA25" s="27">
        <v>-69309</v>
      </c>
      <c r="AB25" s="27">
        <v>-430103</v>
      </c>
      <c r="AC25" s="27">
        <v>-29099</v>
      </c>
      <c r="AD25" s="27">
        <v>-11890</v>
      </c>
      <c r="AE25" s="27">
        <v>228166</v>
      </c>
      <c r="AF25" s="27">
        <v>-256128</v>
      </c>
      <c r="AG25" s="27">
        <v>-553019</v>
      </c>
      <c r="AH25" s="27">
        <v>51388</v>
      </c>
      <c r="AI25" s="24">
        <v>-9</v>
      </c>
      <c r="AJ25" s="27">
        <v>51380</v>
      </c>
      <c r="AK25" s="27">
        <v>32171</v>
      </c>
      <c r="AL25" s="27">
        <v>-7926</v>
      </c>
      <c r="AM25" s="27">
        <v>75625</v>
      </c>
      <c r="AN25" s="24">
        <v>0</v>
      </c>
    </row>
    <row r="26" spans="1:40" x14ac:dyDescent="0.25">
      <c r="A26" s="24">
        <v>23</v>
      </c>
      <c r="B26" s="24" t="s">
        <v>100</v>
      </c>
      <c r="C26" s="25">
        <v>7237373</v>
      </c>
      <c r="D26" s="25" t="s">
        <v>66</v>
      </c>
      <c r="E26" s="25" t="s">
        <v>78</v>
      </c>
      <c r="F26" s="25" t="s">
        <v>0</v>
      </c>
      <c r="G26" s="25">
        <v>1</v>
      </c>
      <c r="H26" s="25" t="s">
        <v>101</v>
      </c>
      <c r="I26" s="25" t="s">
        <v>102</v>
      </c>
      <c r="J26" s="26">
        <v>43891</v>
      </c>
      <c r="K26" s="27">
        <v>624657</v>
      </c>
      <c r="L26" s="24">
        <v>0</v>
      </c>
      <c r="M26" s="27">
        <v>421108</v>
      </c>
      <c r="N26" s="24">
        <v>0</v>
      </c>
      <c r="O26" s="27">
        <v>263476</v>
      </c>
      <c r="P26" s="27">
        <v>5367</v>
      </c>
      <c r="Q26" s="27">
        <v>1314607</v>
      </c>
      <c r="R26" s="27">
        <v>-133370</v>
      </c>
      <c r="S26" s="27">
        <v>-657532</v>
      </c>
      <c r="T26" s="24">
        <v>0</v>
      </c>
      <c r="U26" s="24">
        <v>0</v>
      </c>
      <c r="V26" s="27">
        <v>-88083</v>
      </c>
      <c r="W26" s="27">
        <v>-878985</v>
      </c>
      <c r="X26" s="27">
        <v>435622</v>
      </c>
      <c r="Y26" s="27">
        <v>635771</v>
      </c>
      <c r="Z26" s="27">
        <v>24519</v>
      </c>
      <c r="AA26" s="27">
        <v>-529019</v>
      </c>
      <c r="AB26" s="27">
        <v>-340687</v>
      </c>
      <c r="AC26" s="27">
        <v>-90505</v>
      </c>
      <c r="AD26" s="24">
        <v>0</v>
      </c>
      <c r="AE26" s="27">
        <v>699239</v>
      </c>
      <c r="AF26" s="27">
        <v>-336663</v>
      </c>
      <c r="AG26" s="27">
        <v>62656</v>
      </c>
      <c r="AH26" s="27">
        <v>498279</v>
      </c>
      <c r="AI26" s="27">
        <v>2439</v>
      </c>
      <c r="AJ26" s="27">
        <v>500718</v>
      </c>
      <c r="AK26" s="27">
        <v>-153530</v>
      </c>
      <c r="AL26" s="27">
        <v>-19534</v>
      </c>
      <c r="AM26" s="27">
        <v>327653</v>
      </c>
      <c r="AN26" s="24">
        <v>0</v>
      </c>
    </row>
    <row r="27" spans="1:40" x14ac:dyDescent="0.25">
      <c r="A27" s="24">
        <v>24</v>
      </c>
      <c r="B27" s="24" t="s">
        <v>103</v>
      </c>
      <c r="C27" s="25">
        <v>60498557</v>
      </c>
      <c r="D27" s="25" t="s">
        <v>66</v>
      </c>
      <c r="E27" s="25" t="s">
        <v>80</v>
      </c>
      <c r="F27" s="25" t="s">
        <v>0</v>
      </c>
      <c r="G27" s="25">
        <v>3</v>
      </c>
      <c r="H27" s="25" t="s">
        <v>72</v>
      </c>
      <c r="I27" s="25" t="s">
        <v>3</v>
      </c>
      <c r="J27" s="26">
        <v>43891</v>
      </c>
      <c r="K27" s="27">
        <v>188201</v>
      </c>
      <c r="L27" s="24">
        <v>0</v>
      </c>
      <c r="M27" s="27">
        <v>88372</v>
      </c>
      <c r="N27" s="27">
        <v>739794</v>
      </c>
      <c r="O27" s="27">
        <v>94777</v>
      </c>
      <c r="P27" s="24">
        <v>0</v>
      </c>
      <c r="Q27" s="27">
        <v>1111144</v>
      </c>
      <c r="R27" s="27">
        <v>-19431</v>
      </c>
      <c r="S27" s="27">
        <v>-553913</v>
      </c>
      <c r="T27" s="24">
        <v>0</v>
      </c>
      <c r="U27" s="24">
        <v>0</v>
      </c>
      <c r="V27" s="24">
        <v>230</v>
      </c>
      <c r="W27" s="27">
        <v>-573114</v>
      </c>
      <c r="X27" s="27">
        <v>538030</v>
      </c>
      <c r="Y27" s="27">
        <v>9343</v>
      </c>
      <c r="Z27" s="24">
        <v>134</v>
      </c>
      <c r="AA27" s="27">
        <v>-27489</v>
      </c>
      <c r="AB27" s="27">
        <v>-21972</v>
      </c>
      <c r="AC27" s="27">
        <v>-5033</v>
      </c>
      <c r="AD27" s="24">
        <v>0</v>
      </c>
      <c r="AE27" s="27">
        <v>3618</v>
      </c>
      <c r="AF27" s="27">
        <v>-488585</v>
      </c>
      <c r="AG27" s="27">
        <v>-529983</v>
      </c>
      <c r="AH27" s="27">
        <v>8047</v>
      </c>
      <c r="AI27" s="24">
        <v>14</v>
      </c>
      <c r="AJ27" s="27">
        <v>8060</v>
      </c>
      <c r="AK27" s="27">
        <v>-5249</v>
      </c>
      <c r="AL27" s="24">
        <v>0</v>
      </c>
      <c r="AM27" s="27">
        <v>2811</v>
      </c>
      <c r="AN27" s="24">
        <v>0</v>
      </c>
    </row>
    <row r="28" spans="1:40" x14ac:dyDescent="0.25">
      <c r="A28" s="24">
        <v>25</v>
      </c>
      <c r="B28" s="24" t="s">
        <v>104</v>
      </c>
      <c r="C28" s="25">
        <v>1181521</v>
      </c>
      <c r="D28" s="25" t="s">
        <v>66</v>
      </c>
      <c r="E28" s="25" t="s">
        <v>80</v>
      </c>
      <c r="F28" s="25" t="s">
        <v>0</v>
      </c>
      <c r="G28" s="25">
        <v>2</v>
      </c>
      <c r="H28" s="25" t="s">
        <v>90</v>
      </c>
      <c r="I28" s="25" t="s">
        <v>91</v>
      </c>
      <c r="J28" s="26">
        <v>43891</v>
      </c>
      <c r="K28" s="27">
        <v>644120</v>
      </c>
      <c r="L28" s="24">
        <v>0</v>
      </c>
      <c r="M28" s="27">
        <v>207095</v>
      </c>
      <c r="N28" s="27">
        <v>77256</v>
      </c>
      <c r="O28" s="27">
        <v>62178</v>
      </c>
      <c r="P28" s="27">
        <v>23512</v>
      </c>
      <c r="Q28" s="27">
        <v>1014162</v>
      </c>
      <c r="R28" s="27">
        <v>-382413</v>
      </c>
      <c r="S28" s="27">
        <v>-374694</v>
      </c>
      <c r="T28" s="24">
        <v>0</v>
      </c>
      <c r="U28" s="24">
        <v>0</v>
      </c>
      <c r="V28" s="27">
        <v>-1692</v>
      </c>
      <c r="W28" s="27">
        <v>-758799</v>
      </c>
      <c r="X28" s="27">
        <v>255363</v>
      </c>
      <c r="Y28" s="27">
        <v>29175</v>
      </c>
      <c r="Z28" s="24">
        <v>786</v>
      </c>
      <c r="AA28" s="27">
        <v>-22967</v>
      </c>
      <c r="AB28" s="27">
        <v>-220640</v>
      </c>
      <c r="AC28" s="27">
        <v>-13854</v>
      </c>
      <c r="AD28" s="27">
        <v>3169</v>
      </c>
      <c r="AE28" s="27">
        <v>45870</v>
      </c>
      <c r="AF28" s="27">
        <v>-45017</v>
      </c>
      <c r="AG28" s="27">
        <v>-223480</v>
      </c>
      <c r="AH28" s="27">
        <v>31884</v>
      </c>
      <c r="AI28" s="24">
        <v>38</v>
      </c>
      <c r="AJ28" s="27">
        <v>31922</v>
      </c>
      <c r="AK28" s="27">
        <v>-13262</v>
      </c>
      <c r="AL28" s="27">
        <v>-2216</v>
      </c>
      <c r="AM28" s="27">
        <v>16443</v>
      </c>
      <c r="AN28" s="24">
        <v>0</v>
      </c>
    </row>
    <row r="29" spans="1:40" x14ac:dyDescent="0.25">
      <c r="A29" s="24">
        <v>26</v>
      </c>
      <c r="B29" s="24" t="s">
        <v>105</v>
      </c>
      <c r="C29" s="25">
        <v>29030467</v>
      </c>
      <c r="D29" s="25" t="s">
        <v>66</v>
      </c>
      <c r="E29" s="25" t="s">
        <v>106</v>
      </c>
      <c r="F29" s="25" t="s">
        <v>0</v>
      </c>
      <c r="G29" s="25">
        <v>3</v>
      </c>
      <c r="H29" s="25" t="s">
        <v>72</v>
      </c>
      <c r="I29" s="25" t="s">
        <v>3</v>
      </c>
      <c r="J29" s="26">
        <v>43891</v>
      </c>
      <c r="K29" s="27">
        <v>387116</v>
      </c>
      <c r="L29" s="24">
        <v>0</v>
      </c>
      <c r="M29" s="27">
        <v>57546</v>
      </c>
      <c r="N29" s="27">
        <v>-22826</v>
      </c>
      <c r="O29" s="27">
        <v>445311</v>
      </c>
      <c r="P29" s="24">
        <v>0</v>
      </c>
      <c r="Q29" s="27">
        <v>867147</v>
      </c>
      <c r="R29" s="27">
        <v>-21639</v>
      </c>
      <c r="S29" s="27">
        <v>-600414</v>
      </c>
      <c r="T29" s="24">
        <v>0</v>
      </c>
      <c r="U29" s="24">
        <v>0</v>
      </c>
      <c r="V29" s="27">
        <v>-20734</v>
      </c>
      <c r="W29" s="27">
        <v>-642786</v>
      </c>
      <c r="X29" s="27">
        <v>224360</v>
      </c>
      <c r="Y29" s="27">
        <v>4135</v>
      </c>
      <c r="Z29" s="24">
        <v>0</v>
      </c>
      <c r="AA29" s="27">
        <v>-14733</v>
      </c>
      <c r="AB29" s="27">
        <v>-5798</v>
      </c>
      <c r="AC29" s="27">
        <v>-7067</v>
      </c>
      <c r="AD29" s="24">
        <v>0</v>
      </c>
      <c r="AE29" s="24">
        <v>983</v>
      </c>
      <c r="AF29" s="27">
        <v>-129346</v>
      </c>
      <c r="AG29" s="27">
        <v>-151824</v>
      </c>
      <c r="AH29" s="27">
        <v>72536</v>
      </c>
      <c r="AI29" s="24">
        <v>-5</v>
      </c>
      <c r="AJ29" s="27">
        <v>72531</v>
      </c>
      <c r="AK29" s="27">
        <v>-30184</v>
      </c>
      <c r="AL29" s="24">
        <v>0</v>
      </c>
      <c r="AM29" s="27">
        <v>42346</v>
      </c>
      <c r="AN29" s="24">
        <v>0</v>
      </c>
    </row>
    <row r="30" spans="1:40" x14ac:dyDescent="0.25">
      <c r="A30" s="24">
        <v>27</v>
      </c>
      <c r="B30" s="24" t="s">
        <v>107</v>
      </c>
      <c r="C30" s="25">
        <v>60518222</v>
      </c>
      <c r="D30" s="25" t="s">
        <v>66</v>
      </c>
      <c r="E30" s="25" t="s">
        <v>80</v>
      </c>
      <c r="F30" s="25" t="s">
        <v>0</v>
      </c>
      <c r="G30" s="25">
        <v>3</v>
      </c>
      <c r="H30" s="25" t="s">
        <v>72</v>
      </c>
      <c r="I30" s="25" t="s">
        <v>3</v>
      </c>
      <c r="J30" s="26">
        <v>43891</v>
      </c>
      <c r="K30" s="27">
        <v>97947</v>
      </c>
      <c r="L30" s="24">
        <v>0</v>
      </c>
      <c r="M30" s="27">
        <v>103737</v>
      </c>
      <c r="N30" s="27">
        <v>248782</v>
      </c>
      <c r="O30" s="27">
        <v>248105</v>
      </c>
      <c r="P30" s="24">
        <v>0</v>
      </c>
      <c r="Q30" s="27">
        <v>698572</v>
      </c>
      <c r="R30" s="27">
        <v>-18833</v>
      </c>
      <c r="S30" s="27">
        <v>-641968</v>
      </c>
      <c r="T30" s="24">
        <v>0</v>
      </c>
      <c r="U30" s="24">
        <v>0</v>
      </c>
      <c r="V30" s="24">
        <v>453</v>
      </c>
      <c r="W30" s="27">
        <v>-660347</v>
      </c>
      <c r="X30" s="27">
        <v>38224</v>
      </c>
      <c r="Y30" s="27">
        <v>8580</v>
      </c>
      <c r="Z30" s="24">
        <v>5</v>
      </c>
      <c r="AA30" s="27">
        <v>-16901</v>
      </c>
      <c r="AB30" s="27">
        <v>-10769</v>
      </c>
      <c r="AC30" s="27">
        <v>-2742</v>
      </c>
      <c r="AD30" s="24">
        <v>0</v>
      </c>
      <c r="AE30" s="27">
        <v>5290</v>
      </c>
      <c r="AF30" s="27">
        <v>-4943</v>
      </c>
      <c r="AG30" s="27">
        <v>-21481</v>
      </c>
      <c r="AH30" s="27">
        <v>16744</v>
      </c>
      <c r="AI30" s="24">
        <v>10</v>
      </c>
      <c r="AJ30" s="27">
        <v>16753</v>
      </c>
      <c r="AK30" s="27">
        <v>-8587</v>
      </c>
      <c r="AL30" s="24">
        <v>-785</v>
      </c>
      <c r="AM30" s="27">
        <v>7381</v>
      </c>
      <c r="AN30" s="24">
        <v>0</v>
      </c>
    </row>
    <row r="31" spans="1:40" x14ac:dyDescent="0.25">
      <c r="A31" s="24">
        <v>28</v>
      </c>
      <c r="B31" s="24" t="s">
        <v>108</v>
      </c>
      <c r="C31" s="25">
        <v>52010</v>
      </c>
      <c r="D31" s="25" t="s">
        <v>66</v>
      </c>
      <c r="E31" s="25" t="s">
        <v>106</v>
      </c>
      <c r="F31" s="25" t="s">
        <v>68</v>
      </c>
      <c r="G31" s="25">
        <v>2</v>
      </c>
      <c r="H31" s="25" t="s">
        <v>72</v>
      </c>
      <c r="I31" s="25" t="s">
        <v>3</v>
      </c>
      <c r="J31" s="26">
        <v>43891</v>
      </c>
      <c r="K31" s="27">
        <v>626904</v>
      </c>
      <c r="L31" s="24">
        <v>0</v>
      </c>
      <c r="M31" s="27">
        <v>39567</v>
      </c>
      <c r="N31" s="24">
        <v>0</v>
      </c>
      <c r="O31" s="27">
        <v>1302</v>
      </c>
      <c r="P31" s="24">
        <v>0</v>
      </c>
      <c r="Q31" s="27">
        <v>667772</v>
      </c>
      <c r="R31" s="24">
        <v>-24</v>
      </c>
      <c r="S31" s="24">
        <v>0</v>
      </c>
      <c r="T31" s="24">
        <v>0</v>
      </c>
      <c r="U31" s="24">
        <v>0</v>
      </c>
      <c r="V31" s="27">
        <v>-250050</v>
      </c>
      <c r="W31" s="27">
        <v>-250073</v>
      </c>
      <c r="X31" s="27">
        <v>417699</v>
      </c>
      <c r="Y31" s="24">
        <v>248</v>
      </c>
      <c r="Z31" s="27">
        <v>12346</v>
      </c>
      <c r="AA31" s="27">
        <v>-8044</v>
      </c>
      <c r="AB31" s="27">
        <v>-329156</v>
      </c>
      <c r="AC31" s="27">
        <v>-34622</v>
      </c>
      <c r="AD31" s="24">
        <v>0</v>
      </c>
      <c r="AE31" s="27">
        <v>98002</v>
      </c>
      <c r="AF31" s="27">
        <v>-6233</v>
      </c>
      <c r="AG31" s="27">
        <v>-267458</v>
      </c>
      <c r="AH31" s="27">
        <v>150240</v>
      </c>
      <c r="AI31" s="24">
        <v>-29</v>
      </c>
      <c r="AJ31" s="27">
        <v>150212</v>
      </c>
      <c r="AK31" s="27">
        <v>-55649</v>
      </c>
      <c r="AL31" s="27">
        <v>-1000</v>
      </c>
      <c r="AM31" s="27">
        <v>93563</v>
      </c>
      <c r="AN31" s="24">
        <v>0</v>
      </c>
    </row>
    <row r="32" spans="1:40" x14ac:dyDescent="0.25">
      <c r="A32" s="24">
        <v>29</v>
      </c>
      <c r="B32" s="24" t="s">
        <v>109</v>
      </c>
      <c r="C32" s="25">
        <v>20152</v>
      </c>
      <c r="D32" s="25" t="s">
        <v>66</v>
      </c>
      <c r="E32" s="25" t="s">
        <v>80</v>
      </c>
      <c r="F32" s="25" t="s">
        <v>68</v>
      </c>
      <c r="G32" s="25">
        <v>2</v>
      </c>
      <c r="H32" s="25" t="s">
        <v>110</v>
      </c>
      <c r="I32" s="25" t="s">
        <v>111</v>
      </c>
      <c r="J32" s="26">
        <v>43891</v>
      </c>
      <c r="K32" s="27">
        <v>473510</v>
      </c>
      <c r="L32" s="24">
        <v>0</v>
      </c>
      <c r="M32" s="27">
        <v>43016</v>
      </c>
      <c r="N32" s="27">
        <v>118985</v>
      </c>
      <c r="O32" s="27">
        <v>25255</v>
      </c>
      <c r="P32" s="24">
        <v>699</v>
      </c>
      <c r="Q32" s="27">
        <v>661465</v>
      </c>
      <c r="R32" s="27">
        <v>-72145</v>
      </c>
      <c r="S32" s="27">
        <v>-7149</v>
      </c>
      <c r="T32" s="24">
        <v>0</v>
      </c>
      <c r="U32" s="24">
        <v>0</v>
      </c>
      <c r="V32" s="27">
        <v>-75967</v>
      </c>
      <c r="W32" s="27">
        <v>-155261</v>
      </c>
      <c r="X32" s="27">
        <v>506203</v>
      </c>
      <c r="Y32" s="27">
        <v>7990</v>
      </c>
      <c r="Z32" s="27">
        <v>60000</v>
      </c>
      <c r="AA32" s="27">
        <v>-106741</v>
      </c>
      <c r="AB32" s="27">
        <v>-155576</v>
      </c>
      <c r="AC32" s="27">
        <v>-24160</v>
      </c>
      <c r="AD32" s="27">
        <v>3408</v>
      </c>
      <c r="AE32" s="27">
        <v>59430</v>
      </c>
      <c r="AF32" s="27">
        <v>-282997</v>
      </c>
      <c r="AG32" s="27">
        <v>-438646</v>
      </c>
      <c r="AH32" s="27">
        <v>67557</v>
      </c>
      <c r="AI32" s="27">
        <v>-6430</v>
      </c>
      <c r="AJ32" s="27">
        <v>61127</v>
      </c>
      <c r="AK32" s="27">
        <v>-13946</v>
      </c>
      <c r="AL32" s="24">
        <v>-11</v>
      </c>
      <c r="AM32" s="27">
        <v>47170</v>
      </c>
      <c r="AN32" s="24">
        <v>0</v>
      </c>
    </row>
    <row r="33" spans="1:40" x14ac:dyDescent="0.25">
      <c r="A33" s="24">
        <v>30</v>
      </c>
      <c r="B33" s="24" t="s">
        <v>112</v>
      </c>
      <c r="C33" s="25">
        <v>3609817</v>
      </c>
      <c r="D33" s="25" t="s">
        <v>66</v>
      </c>
      <c r="E33" s="25" t="s">
        <v>106</v>
      </c>
      <c r="F33" s="25" t="s">
        <v>0</v>
      </c>
      <c r="G33" s="25">
        <v>3</v>
      </c>
      <c r="H33" s="25" t="s">
        <v>72</v>
      </c>
      <c r="I33" s="25" t="s">
        <v>3</v>
      </c>
      <c r="J33" s="26">
        <v>43891</v>
      </c>
      <c r="K33" s="27">
        <v>232852</v>
      </c>
      <c r="L33" s="24">
        <v>0</v>
      </c>
      <c r="M33" s="27">
        <v>3551</v>
      </c>
      <c r="N33" s="27">
        <v>406021</v>
      </c>
      <c r="O33" s="24">
        <v>0</v>
      </c>
      <c r="P33" s="24">
        <v>0</v>
      </c>
      <c r="Q33" s="27">
        <v>642424</v>
      </c>
      <c r="R33" s="27">
        <v>-1093</v>
      </c>
      <c r="S33" s="27">
        <v>-326155</v>
      </c>
      <c r="T33" s="24">
        <v>0</v>
      </c>
      <c r="U33" s="27">
        <v>-288846</v>
      </c>
      <c r="V33" s="27">
        <v>-24357</v>
      </c>
      <c r="W33" s="27">
        <v>-640450</v>
      </c>
      <c r="X33" s="27">
        <v>1974</v>
      </c>
      <c r="Y33" s="24">
        <v>0</v>
      </c>
      <c r="Z33" s="24">
        <v>0</v>
      </c>
      <c r="AA33" s="24">
        <v>-590</v>
      </c>
      <c r="AB33" s="27">
        <v>-2235</v>
      </c>
      <c r="AC33" s="27">
        <v>-3027</v>
      </c>
      <c r="AD33" s="24">
        <v>0</v>
      </c>
      <c r="AE33" s="24">
        <v>0</v>
      </c>
      <c r="AF33" s="27">
        <v>-4463</v>
      </c>
      <c r="AG33" s="27">
        <v>-10315</v>
      </c>
      <c r="AH33" s="27">
        <v>-8342</v>
      </c>
      <c r="AI33" s="24">
        <v>0</v>
      </c>
      <c r="AJ33" s="27">
        <v>-8342</v>
      </c>
      <c r="AK33" s="27">
        <v>4555</v>
      </c>
      <c r="AL33" s="24">
        <v>0</v>
      </c>
      <c r="AM33" s="27">
        <v>-3787</v>
      </c>
      <c r="AN33" s="24">
        <v>0</v>
      </c>
    </row>
    <row r="34" spans="1:40" x14ac:dyDescent="0.25">
      <c r="A34" s="24">
        <v>31</v>
      </c>
      <c r="B34" s="24" t="s">
        <v>113</v>
      </c>
      <c r="C34" s="25">
        <v>31976</v>
      </c>
      <c r="D34" s="25" t="s">
        <v>66</v>
      </c>
      <c r="E34" s="25" t="s">
        <v>80</v>
      </c>
      <c r="F34" s="25" t="s">
        <v>68</v>
      </c>
      <c r="G34" s="25">
        <v>1</v>
      </c>
      <c r="H34" s="25" t="s">
        <v>69</v>
      </c>
      <c r="I34" s="25" t="s">
        <v>70</v>
      </c>
      <c r="J34" s="26">
        <v>43891</v>
      </c>
      <c r="K34" s="27">
        <v>560244</v>
      </c>
      <c r="L34" s="24">
        <v>0</v>
      </c>
      <c r="M34" s="27">
        <v>44532</v>
      </c>
      <c r="N34" s="24">
        <v>0</v>
      </c>
      <c r="O34" s="27">
        <v>1665</v>
      </c>
      <c r="P34" s="27">
        <v>4789</v>
      </c>
      <c r="Q34" s="27">
        <v>611231</v>
      </c>
      <c r="R34" s="27">
        <v>-125120</v>
      </c>
      <c r="S34" s="24">
        <v>-527</v>
      </c>
      <c r="T34" s="24">
        <v>0</v>
      </c>
      <c r="U34" s="24">
        <v>0</v>
      </c>
      <c r="V34" s="27">
        <v>-34158</v>
      </c>
      <c r="W34" s="27">
        <v>-159805</v>
      </c>
      <c r="X34" s="27">
        <v>451426</v>
      </c>
      <c r="Y34" s="27">
        <v>16279</v>
      </c>
      <c r="Z34" s="27">
        <v>41634</v>
      </c>
      <c r="AA34" s="27">
        <v>-200240</v>
      </c>
      <c r="AB34" s="27">
        <v>-118007</v>
      </c>
      <c r="AC34" s="27">
        <v>-27720</v>
      </c>
      <c r="AD34" s="27">
        <v>22951</v>
      </c>
      <c r="AE34" s="27">
        <v>14406</v>
      </c>
      <c r="AF34" s="27">
        <v>-43306</v>
      </c>
      <c r="AG34" s="27">
        <v>-294004</v>
      </c>
      <c r="AH34" s="27">
        <v>157422</v>
      </c>
      <c r="AI34" s="27">
        <v>-1805</v>
      </c>
      <c r="AJ34" s="27">
        <v>155617</v>
      </c>
      <c r="AK34" s="27">
        <v>-30915</v>
      </c>
      <c r="AL34" s="27">
        <v>-17128</v>
      </c>
      <c r="AM34" s="27">
        <v>107574</v>
      </c>
      <c r="AN34" s="24">
        <v>0</v>
      </c>
    </row>
    <row r="35" spans="1:40" x14ac:dyDescent="0.25">
      <c r="A35" s="24">
        <v>32</v>
      </c>
      <c r="B35" s="24" t="s">
        <v>114</v>
      </c>
      <c r="C35" s="25">
        <v>51750</v>
      </c>
      <c r="D35" s="25" t="s">
        <v>66</v>
      </c>
      <c r="E35" s="25" t="s">
        <v>80</v>
      </c>
      <c r="F35" s="25" t="s">
        <v>68</v>
      </c>
      <c r="G35" s="25">
        <v>2</v>
      </c>
      <c r="H35" s="25" t="s">
        <v>69</v>
      </c>
      <c r="I35" s="25" t="s">
        <v>70</v>
      </c>
      <c r="J35" s="26">
        <v>43891</v>
      </c>
      <c r="K35" s="27">
        <v>273437</v>
      </c>
      <c r="L35" s="24">
        <v>0</v>
      </c>
      <c r="M35" s="27">
        <v>312962</v>
      </c>
      <c r="N35" s="27">
        <v>-5953</v>
      </c>
      <c r="O35" s="27">
        <v>6495</v>
      </c>
      <c r="P35" s="27">
        <v>9967</v>
      </c>
      <c r="Q35" s="27">
        <v>596908</v>
      </c>
      <c r="R35" s="27">
        <v>-403687</v>
      </c>
      <c r="S35" s="27">
        <v>-31042</v>
      </c>
      <c r="T35" s="24">
        <v>0</v>
      </c>
      <c r="U35" s="24">
        <v>0</v>
      </c>
      <c r="V35" s="27">
        <v>-16035</v>
      </c>
      <c r="W35" s="27">
        <v>-450764</v>
      </c>
      <c r="X35" s="27">
        <v>146144</v>
      </c>
      <c r="Y35" s="27">
        <v>182933</v>
      </c>
      <c r="Z35" s="24">
        <v>13</v>
      </c>
      <c r="AA35" s="27">
        <v>-37246</v>
      </c>
      <c r="AB35" s="27">
        <v>-33255</v>
      </c>
      <c r="AC35" s="27">
        <v>-33468</v>
      </c>
      <c r="AD35" s="27">
        <v>10454</v>
      </c>
      <c r="AE35" s="27">
        <v>138722</v>
      </c>
      <c r="AF35" s="27">
        <v>-321260</v>
      </c>
      <c r="AG35" s="27">
        <v>-93108</v>
      </c>
      <c r="AH35" s="27">
        <v>53037</v>
      </c>
      <c r="AI35" s="24">
        <v>-540</v>
      </c>
      <c r="AJ35" s="27">
        <v>52497</v>
      </c>
      <c r="AK35" s="27">
        <v>4907</v>
      </c>
      <c r="AL35" s="27">
        <v>-2405</v>
      </c>
      <c r="AM35" s="27">
        <v>54999</v>
      </c>
      <c r="AN35" s="24">
        <v>0</v>
      </c>
    </row>
    <row r="36" spans="1:40" x14ac:dyDescent="0.25">
      <c r="A36" s="24">
        <v>33</v>
      </c>
      <c r="B36" s="24" t="s">
        <v>115</v>
      </c>
      <c r="C36" s="25">
        <v>51413</v>
      </c>
      <c r="D36" s="25" t="s">
        <v>66</v>
      </c>
      <c r="E36" s="25" t="s">
        <v>80</v>
      </c>
      <c r="F36" s="25" t="s">
        <v>68</v>
      </c>
      <c r="G36" s="25">
        <v>3</v>
      </c>
      <c r="H36" s="25" t="s">
        <v>72</v>
      </c>
      <c r="I36" s="25" t="s">
        <v>3</v>
      </c>
      <c r="J36" s="26">
        <v>43891</v>
      </c>
      <c r="K36" s="24">
        <v>0</v>
      </c>
      <c r="L36" s="24">
        <v>0</v>
      </c>
      <c r="M36" s="27">
        <v>507499</v>
      </c>
      <c r="N36" s="27">
        <v>56276</v>
      </c>
      <c r="O36" s="24">
        <v>0</v>
      </c>
      <c r="P36" s="24">
        <v>0</v>
      </c>
      <c r="Q36" s="27">
        <v>563775</v>
      </c>
      <c r="R36" s="27">
        <v>-129051</v>
      </c>
      <c r="S36" s="27">
        <v>-2422</v>
      </c>
      <c r="T36" s="24">
        <v>0</v>
      </c>
      <c r="U36" s="27">
        <v>-6798</v>
      </c>
      <c r="V36" s="24">
        <v>0</v>
      </c>
      <c r="W36" s="27">
        <v>-138271</v>
      </c>
      <c r="X36" s="27">
        <v>425504</v>
      </c>
      <c r="Y36" s="27">
        <v>206241</v>
      </c>
      <c r="Z36" s="24">
        <v>0</v>
      </c>
      <c r="AA36" s="27">
        <v>-106319</v>
      </c>
      <c r="AB36" s="27">
        <v>-61224</v>
      </c>
      <c r="AC36" s="27">
        <v>-31472</v>
      </c>
      <c r="AD36" s="24">
        <v>0</v>
      </c>
      <c r="AE36" s="27">
        <v>5808</v>
      </c>
      <c r="AF36" s="27">
        <v>-43851</v>
      </c>
      <c r="AG36" s="27">
        <v>-30816</v>
      </c>
      <c r="AH36" s="27">
        <v>394688</v>
      </c>
      <c r="AI36" s="24">
        <v>0</v>
      </c>
      <c r="AJ36" s="27">
        <v>394688</v>
      </c>
      <c r="AK36" s="27">
        <v>-166218</v>
      </c>
      <c r="AL36" s="24">
        <v>0</v>
      </c>
      <c r="AM36" s="27">
        <v>228469</v>
      </c>
      <c r="AN36" s="24">
        <v>0</v>
      </c>
    </row>
    <row r="37" spans="1:40" x14ac:dyDescent="0.25">
      <c r="A37" s="24">
        <v>34</v>
      </c>
      <c r="B37" s="24" t="s">
        <v>116</v>
      </c>
      <c r="C37" s="25">
        <v>51255</v>
      </c>
      <c r="D37" s="25" t="s">
        <v>66</v>
      </c>
      <c r="E37" s="25" t="s">
        <v>80</v>
      </c>
      <c r="F37" s="25" t="s">
        <v>68</v>
      </c>
      <c r="G37" s="25">
        <v>3</v>
      </c>
      <c r="H37" s="25" t="s">
        <v>72</v>
      </c>
      <c r="I37" s="25" t="s">
        <v>3</v>
      </c>
      <c r="J37" s="26">
        <v>43891</v>
      </c>
      <c r="K37" s="27">
        <v>7814</v>
      </c>
      <c r="L37" s="24">
        <v>0</v>
      </c>
      <c r="M37" s="27">
        <v>187895</v>
      </c>
      <c r="N37" s="27">
        <v>-10511</v>
      </c>
      <c r="O37" s="27">
        <v>333007</v>
      </c>
      <c r="P37" s="24">
        <v>0</v>
      </c>
      <c r="Q37" s="27">
        <v>518205</v>
      </c>
      <c r="R37" s="27">
        <v>-63389</v>
      </c>
      <c r="S37" s="27">
        <v>-242973</v>
      </c>
      <c r="T37" s="24">
        <v>0</v>
      </c>
      <c r="U37" s="24">
        <v>0</v>
      </c>
      <c r="V37" s="24">
        <v>-27</v>
      </c>
      <c r="W37" s="27">
        <v>-306389</v>
      </c>
      <c r="X37" s="27">
        <v>211817</v>
      </c>
      <c r="Y37" s="27">
        <v>227055</v>
      </c>
      <c r="Z37" s="27">
        <v>2326</v>
      </c>
      <c r="AA37" s="27">
        <v>-173133</v>
      </c>
      <c r="AB37" s="27">
        <v>-52281</v>
      </c>
      <c r="AC37" s="27">
        <v>-32331</v>
      </c>
      <c r="AD37" s="24">
        <v>0</v>
      </c>
      <c r="AE37" s="27">
        <v>12609</v>
      </c>
      <c r="AF37" s="27">
        <v>-139594</v>
      </c>
      <c r="AG37" s="27">
        <v>-155349</v>
      </c>
      <c r="AH37" s="27">
        <v>56467</v>
      </c>
      <c r="AI37" s="24">
        <v>0</v>
      </c>
      <c r="AJ37" s="27">
        <v>56467</v>
      </c>
      <c r="AK37" s="27">
        <v>-13064</v>
      </c>
      <c r="AL37" s="24">
        <v>0</v>
      </c>
      <c r="AM37" s="27">
        <v>43403</v>
      </c>
      <c r="AN37" s="24">
        <v>0</v>
      </c>
    </row>
    <row r="38" spans="1:40" x14ac:dyDescent="0.25">
      <c r="A38" s="24">
        <v>35</v>
      </c>
      <c r="B38" s="24" t="s">
        <v>117</v>
      </c>
      <c r="C38" s="25">
        <v>55230916</v>
      </c>
      <c r="D38" s="25" t="s">
        <v>66</v>
      </c>
      <c r="E38" s="25" t="s">
        <v>106</v>
      </c>
      <c r="F38" s="25" t="s">
        <v>0</v>
      </c>
      <c r="G38" s="25">
        <v>3</v>
      </c>
      <c r="H38" s="25" t="s">
        <v>72</v>
      </c>
      <c r="I38" s="25" t="s">
        <v>3</v>
      </c>
      <c r="J38" s="26">
        <v>43891</v>
      </c>
      <c r="K38" s="27">
        <v>26991</v>
      </c>
      <c r="L38" s="24">
        <v>0</v>
      </c>
      <c r="M38" s="27">
        <v>7961</v>
      </c>
      <c r="N38" s="27">
        <v>173966</v>
      </c>
      <c r="O38" s="27">
        <v>294534</v>
      </c>
      <c r="P38" s="24">
        <v>0</v>
      </c>
      <c r="Q38" s="27">
        <v>503452</v>
      </c>
      <c r="R38" s="24">
        <v>-401</v>
      </c>
      <c r="S38" s="27">
        <v>-494130</v>
      </c>
      <c r="T38" s="24">
        <v>0</v>
      </c>
      <c r="U38" s="24">
        <v>0</v>
      </c>
      <c r="V38" s="24">
        <v>-73</v>
      </c>
      <c r="W38" s="27">
        <v>-494604</v>
      </c>
      <c r="X38" s="27">
        <v>8848</v>
      </c>
      <c r="Y38" s="27">
        <v>2184</v>
      </c>
      <c r="Z38" s="24">
        <v>0</v>
      </c>
      <c r="AA38" s="27">
        <v>-5134</v>
      </c>
      <c r="AB38" s="27">
        <v>-2996</v>
      </c>
      <c r="AC38" s="24">
        <v>-654</v>
      </c>
      <c r="AD38" s="24">
        <v>0</v>
      </c>
      <c r="AE38" s="24">
        <v>100</v>
      </c>
      <c r="AF38" s="27">
        <v>-1125</v>
      </c>
      <c r="AG38" s="27">
        <v>-7624</v>
      </c>
      <c r="AH38" s="27">
        <v>1224</v>
      </c>
      <c r="AI38" s="24">
        <v>1</v>
      </c>
      <c r="AJ38" s="27">
        <v>1224</v>
      </c>
      <c r="AK38" s="24">
        <v>739</v>
      </c>
      <c r="AL38" s="24">
        <v>-236</v>
      </c>
      <c r="AM38" s="27">
        <v>1727</v>
      </c>
      <c r="AN38" s="24">
        <v>0</v>
      </c>
    </row>
    <row r="39" spans="1:40" x14ac:dyDescent="0.25">
      <c r="A39" s="24">
        <v>36</v>
      </c>
      <c r="B39" s="24" t="s">
        <v>118</v>
      </c>
      <c r="C39" s="25">
        <v>52003</v>
      </c>
      <c r="D39" s="25" t="s">
        <v>66</v>
      </c>
      <c r="E39" s="25" t="s">
        <v>106</v>
      </c>
      <c r="F39" s="25" t="s">
        <v>68</v>
      </c>
      <c r="G39" s="25">
        <v>3</v>
      </c>
      <c r="H39" s="25" t="s">
        <v>119</v>
      </c>
      <c r="I39" s="25" t="s">
        <v>120</v>
      </c>
      <c r="J39" s="26">
        <v>43891</v>
      </c>
      <c r="K39" s="27">
        <v>117557</v>
      </c>
      <c r="L39" s="24">
        <v>0</v>
      </c>
      <c r="M39" s="27">
        <v>44924</v>
      </c>
      <c r="N39" s="27">
        <v>243900</v>
      </c>
      <c r="O39" s="27">
        <v>92092</v>
      </c>
      <c r="P39" s="24">
        <v>0</v>
      </c>
      <c r="Q39" s="27">
        <v>498473</v>
      </c>
      <c r="R39" s="27">
        <v>-95464</v>
      </c>
      <c r="S39" s="27">
        <v>-342763</v>
      </c>
      <c r="T39" s="24">
        <v>-75</v>
      </c>
      <c r="U39" s="24">
        <v>0</v>
      </c>
      <c r="V39" s="27">
        <v>2020</v>
      </c>
      <c r="W39" s="27">
        <v>-436282</v>
      </c>
      <c r="X39" s="27">
        <v>62191</v>
      </c>
      <c r="Y39" s="27">
        <v>10193</v>
      </c>
      <c r="Z39" s="27">
        <v>5047</v>
      </c>
      <c r="AA39" s="27">
        <v>-28484</v>
      </c>
      <c r="AB39" s="27">
        <v>-15418</v>
      </c>
      <c r="AC39" s="27">
        <v>-1200</v>
      </c>
      <c r="AD39" s="27">
        <v>-6076</v>
      </c>
      <c r="AE39" s="27">
        <v>8037</v>
      </c>
      <c r="AF39" s="27">
        <v>-5285</v>
      </c>
      <c r="AG39" s="27">
        <v>-33185</v>
      </c>
      <c r="AH39" s="27">
        <v>29006</v>
      </c>
      <c r="AI39" s="24">
        <v>0</v>
      </c>
      <c r="AJ39" s="27">
        <v>29006</v>
      </c>
      <c r="AK39" s="27">
        <v>-14419</v>
      </c>
      <c r="AL39" s="27">
        <v>-4016</v>
      </c>
      <c r="AM39" s="27">
        <v>10571</v>
      </c>
      <c r="AN39" s="24">
        <v>0</v>
      </c>
    </row>
    <row r="40" spans="1:40" x14ac:dyDescent="0.25">
      <c r="A40" s="24">
        <v>37</v>
      </c>
      <c r="B40" s="24" t="s">
        <v>121</v>
      </c>
      <c r="C40" s="25">
        <v>30159</v>
      </c>
      <c r="D40" s="25" t="s">
        <v>66</v>
      </c>
      <c r="E40" s="25" t="s">
        <v>80</v>
      </c>
      <c r="F40" s="25" t="s">
        <v>68</v>
      </c>
      <c r="G40" s="25">
        <v>1</v>
      </c>
      <c r="H40" s="25" t="s">
        <v>122</v>
      </c>
      <c r="I40" s="25" t="s">
        <v>123</v>
      </c>
      <c r="J40" s="26">
        <v>43891</v>
      </c>
      <c r="K40" s="27">
        <v>199181</v>
      </c>
      <c r="L40" s="24">
        <v>575</v>
      </c>
      <c r="M40" s="27">
        <v>277243</v>
      </c>
      <c r="N40" s="24">
        <v>0</v>
      </c>
      <c r="O40" s="27">
        <v>1218</v>
      </c>
      <c r="P40" s="27">
        <v>6798</v>
      </c>
      <c r="Q40" s="27">
        <v>485016</v>
      </c>
      <c r="R40" s="27">
        <v>-210896</v>
      </c>
      <c r="S40" s="27">
        <v>-2243</v>
      </c>
      <c r="T40" s="24">
        <v>-447</v>
      </c>
      <c r="U40" s="24">
        <v>0</v>
      </c>
      <c r="V40" s="27">
        <v>-24750</v>
      </c>
      <c r="W40" s="27">
        <v>-238336</v>
      </c>
      <c r="X40" s="27">
        <v>246680</v>
      </c>
      <c r="Y40" s="27">
        <v>34771</v>
      </c>
      <c r="Z40" s="27">
        <v>53628</v>
      </c>
      <c r="AA40" s="27">
        <v>-86782</v>
      </c>
      <c r="AB40" s="27">
        <v>-72234</v>
      </c>
      <c r="AC40" s="27">
        <v>-21116</v>
      </c>
      <c r="AD40" s="27">
        <v>7610</v>
      </c>
      <c r="AE40" s="27">
        <v>7185</v>
      </c>
      <c r="AF40" s="27">
        <v>-27080</v>
      </c>
      <c r="AG40" s="27">
        <v>-104018</v>
      </c>
      <c r="AH40" s="27">
        <v>142662</v>
      </c>
      <c r="AI40" s="24">
        <v>654</v>
      </c>
      <c r="AJ40" s="27">
        <v>143315</v>
      </c>
      <c r="AK40" s="27">
        <v>-43797</v>
      </c>
      <c r="AL40" s="27">
        <v>-17006</v>
      </c>
      <c r="AM40" s="27">
        <v>82513</v>
      </c>
      <c r="AN40" s="24">
        <v>0</v>
      </c>
    </row>
    <row r="41" spans="1:40" x14ac:dyDescent="0.25">
      <c r="A41" s="24">
        <v>38</v>
      </c>
      <c r="B41" s="24" t="s">
        <v>124</v>
      </c>
      <c r="C41" s="25">
        <v>51293</v>
      </c>
      <c r="D41" s="25" t="s">
        <v>66</v>
      </c>
      <c r="E41" s="25" t="s">
        <v>80</v>
      </c>
      <c r="F41" s="25" t="s">
        <v>68</v>
      </c>
      <c r="G41" s="25">
        <v>2</v>
      </c>
      <c r="H41" s="25" t="s">
        <v>72</v>
      </c>
      <c r="I41" s="25" t="s">
        <v>3</v>
      </c>
      <c r="J41" s="26">
        <v>43891</v>
      </c>
      <c r="K41" s="27">
        <v>292751</v>
      </c>
      <c r="L41" s="27">
        <v>44488</v>
      </c>
      <c r="M41" s="27">
        <v>80973</v>
      </c>
      <c r="N41" s="27">
        <v>30786</v>
      </c>
      <c r="O41" s="27">
        <v>22418</v>
      </c>
      <c r="P41" s="24">
        <v>0</v>
      </c>
      <c r="Q41" s="27">
        <v>471416</v>
      </c>
      <c r="R41" s="27">
        <v>-105500</v>
      </c>
      <c r="S41" s="27">
        <v>-204241</v>
      </c>
      <c r="T41" s="27">
        <v>-37467</v>
      </c>
      <c r="U41" s="24">
        <v>0</v>
      </c>
      <c r="V41" s="27">
        <v>-8151</v>
      </c>
      <c r="W41" s="27">
        <v>-355359</v>
      </c>
      <c r="X41" s="27">
        <v>116057</v>
      </c>
      <c r="Y41" s="27">
        <v>15428</v>
      </c>
      <c r="Z41" s="27">
        <v>8812</v>
      </c>
      <c r="AA41" s="27">
        <v>-55623</v>
      </c>
      <c r="AB41" s="27">
        <v>-43644</v>
      </c>
      <c r="AC41" s="27">
        <v>-9741</v>
      </c>
      <c r="AD41" s="27">
        <v>2197</v>
      </c>
      <c r="AE41" s="27">
        <v>28522</v>
      </c>
      <c r="AF41" s="27">
        <v>-34635</v>
      </c>
      <c r="AG41" s="27">
        <v>-88683</v>
      </c>
      <c r="AH41" s="27">
        <v>27374</v>
      </c>
      <c r="AI41" s="24">
        <v>661</v>
      </c>
      <c r="AJ41" s="27">
        <v>28035</v>
      </c>
      <c r="AK41" s="24">
        <v>-435</v>
      </c>
      <c r="AL41" s="27">
        <v>-2715</v>
      </c>
      <c r="AM41" s="27">
        <v>24885</v>
      </c>
      <c r="AN41" s="24">
        <v>0</v>
      </c>
    </row>
    <row r="42" spans="1:40" x14ac:dyDescent="0.25">
      <c r="A42" s="24">
        <v>39</v>
      </c>
      <c r="B42" s="24" t="s">
        <v>125</v>
      </c>
      <c r="C42" s="25">
        <v>52120</v>
      </c>
      <c r="D42" s="25" t="s">
        <v>66</v>
      </c>
      <c r="E42" s="25" t="s">
        <v>80</v>
      </c>
      <c r="F42" s="25" t="s">
        <v>68</v>
      </c>
      <c r="G42" s="25">
        <v>2</v>
      </c>
      <c r="H42" s="25" t="s">
        <v>84</v>
      </c>
      <c r="I42" s="25" t="s">
        <v>85</v>
      </c>
      <c r="J42" s="26">
        <v>43891</v>
      </c>
      <c r="K42" s="24">
        <v>678</v>
      </c>
      <c r="L42" s="24">
        <v>0</v>
      </c>
      <c r="M42" s="27">
        <v>464550</v>
      </c>
      <c r="N42" s="27">
        <v>-9390</v>
      </c>
      <c r="O42" s="27">
        <v>1433</v>
      </c>
      <c r="P42" s="24">
        <v>0</v>
      </c>
      <c r="Q42" s="27">
        <v>457271</v>
      </c>
      <c r="R42" s="27">
        <v>-181517</v>
      </c>
      <c r="S42" s="24">
        <v>-529</v>
      </c>
      <c r="T42" s="24">
        <v>0</v>
      </c>
      <c r="U42" s="24">
        <v>0</v>
      </c>
      <c r="V42" s="27">
        <v>-21504</v>
      </c>
      <c r="W42" s="27">
        <v>-203550</v>
      </c>
      <c r="X42" s="27">
        <v>253721</v>
      </c>
      <c r="Y42" s="27">
        <v>790825</v>
      </c>
      <c r="Z42" s="27">
        <v>289342</v>
      </c>
      <c r="AA42" s="27">
        <v>-193710</v>
      </c>
      <c r="AB42" s="27">
        <v>-716771</v>
      </c>
      <c r="AC42" s="27">
        <v>-82488</v>
      </c>
      <c r="AD42" s="24">
        <v>0</v>
      </c>
      <c r="AE42" s="27">
        <v>453464</v>
      </c>
      <c r="AF42" s="27">
        <v>-82872</v>
      </c>
      <c r="AG42" s="27">
        <v>457791</v>
      </c>
      <c r="AH42" s="27">
        <v>711511</v>
      </c>
      <c r="AI42" s="24">
        <v>196</v>
      </c>
      <c r="AJ42" s="27">
        <v>711708</v>
      </c>
      <c r="AK42" s="27">
        <v>-93351</v>
      </c>
      <c r="AL42" s="27">
        <v>-477540</v>
      </c>
      <c r="AM42" s="27">
        <v>140816</v>
      </c>
      <c r="AN42" s="24">
        <v>0</v>
      </c>
    </row>
    <row r="43" spans="1:40" x14ac:dyDescent="0.25">
      <c r="A43" s="24">
        <v>40</v>
      </c>
      <c r="B43" s="24" t="s">
        <v>126</v>
      </c>
      <c r="C43" s="25">
        <v>50940</v>
      </c>
      <c r="D43" s="25" t="s">
        <v>66</v>
      </c>
      <c r="E43" s="25" t="s">
        <v>106</v>
      </c>
      <c r="F43" s="25" t="s">
        <v>68</v>
      </c>
      <c r="G43" s="25">
        <v>2</v>
      </c>
      <c r="H43" s="25" t="s">
        <v>72</v>
      </c>
      <c r="I43" s="25" t="s">
        <v>3</v>
      </c>
      <c r="J43" s="26">
        <v>43891</v>
      </c>
      <c r="K43" s="27">
        <v>385448</v>
      </c>
      <c r="L43" s="27">
        <v>3353</v>
      </c>
      <c r="M43" s="27">
        <v>4904</v>
      </c>
      <c r="N43" s="27">
        <v>2071</v>
      </c>
      <c r="O43" s="24">
        <v>0</v>
      </c>
      <c r="P43" s="24">
        <v>0</v>
      </c>
      <c r="Q43" s="27">
        <v>395775</v>
      </c>
      <c r="R43" s="27">
        <v>-46728</v>
      </c>
      <c r="S43" s="27">
        <v>-1544</v>
      </c>
      <c r="T43" s="27">
        <v>-1604</v>
      </c>
      <c r="U43" s="24">
        <v>0</v>
      </c>
      <c r="V43" s="27">
        <v>-106507</v>
      </c>
      <c r="W43" s="27">
        <v>-156383</v>
      </c>
      <c r="X43" s="27">
        <v>239392</v>
      </c>
      <c r="Y43" s="27">
        <v>16679</v>
      </c>
      <c r="Z43" s="27">
        <v>20359</v>
      </c>
      <c r="AA43" s="27">
        <v>-14151</v>
      </c>
      <c r="AB43" s="27">
        <v>-132796</v>
      </c>
      <c r="AC43" s="27">
        <v>-15276</v>
      </c>
      <c r="AD43" s="27">
        <v>3172</v>
      </c>
      <c r="AE43" s="27">
        <v>8393</v>
      </c>
      <c r="AF43" s="27">
        <v>-124148</v>
      </c>
      <c r="AG43" s="27">
        <v>-237769</v>
      </c>
      <c r="AH43" s="27">
        <v>1624</v>
      </c>
      <c r="AI43" s="24">
        <v>1</v>
      </c>
      <c r="AJ43" s="27">
        <v>1625</v>
      </c>
      <c r="AK43" s="27">
        <v>8847</v>
      </c>
      <c r="AL43" s="24">
        <v>0</v>
      </c>
      <c r="AM43" s="27">
        <v>10472</v>
      </c>
      <c r="AN43" s="24">
        <v>0</v>
      </c>
    </row>
    <row r="44" spans="1:40" x14ac:dyDescent="0.25">
      <c r="A44" s="24">
        <v>41</v>
      </c>
      <c r="B44" s="24" t="s">
        <v>127</v>
      </c>
      <c r="C44" s="25">
        <v>4913711</v>
      </c>
      <c r="D44" s="25" t="s">
        <v>66</v>
      </c>
      <c r="E44" s="25" t="s">
        <v>80</v>
      </c>
      <c r="F44" s="25" t="s">
        <v>0</v>
      </c>
      <c r="G44" s="25">
        <v>1</v>
      </c>
      <c r="H44" s="25" t="s">
        <v>128</v>
      </c>
      <c r="I44" s="25" t="s">
        <v>129</v>
      </c>
      <c r="J44" s="26">
        <v>43891</v>
      </c>
      <c r="K44" s="27">
        <v>363869</v>
      </c>
      <c r="L44" s="24">
        <v>0</v>
      </c>
      <c r="M44" s="27">
        <v>21471</v>
      </c>
      <c r="N44" s="24">
        <v>0</v>
      </c>
      <c r="O44" s="27">
        <v>2444</v>
      </c>
      <c r="P44" s="27">
        <v>3103</v>
      </c>
      <c r="Q44" s="27">
        <v>390888</v>
      </c>
      <c r="R44" s="27">
        <v>-59375</v>
      </c>
      <c r="S44" s="24">
        <v>-986</v>
      </c>
      <c r="T44" s="24">
        <v>0</v>
      </c>
      <c r="U44" s="24">
        <v>0</v>
      </c>
      <c r="V44" s="27">
        <v>-27136</v>
      </c>
      <c r="W44" s="27">
        <v>-87496</v>
      </c>
      <c r="X44" s="27">
        <v>303391</v>
      </c>
      <c r="Y44" s="27">
        <v>4379</v>
      </c>
      <c r="Z44" s="27">
        <v>26640</v>
      </c>
      <c r="AA44" s="27">
        <v>-113457</v>
      </c>
      <c r="AB44" s="27">
        <v>-91689</v>
      </c>
      <c r="AC44" s="27">
        <v>-17828</v>
      </c>
      <c r="AD44" s="24">
        <v>0</v>
      </c>
      <c r="AE44" s="27">
        <v>8444</v>
      </c>
      <c r="AF44" s="27">
        <v>-4993</v>
      </c>
      <c r="AG44" s="27">
        <v>-188504</v>
      </c>
      <c r="AH44" s="27">
        <v>114887</v>
      </c>
      <c r="AI44" s="27">
        <v>-1179</v>
      </c>
      <c r="AJ44" s="27">
        <v>113709</v>
      </c>
      <c r="AK44" s="27">
        <v>-49597</v>
      </c>
      <c r="AL44" s="27">
        <v>-9383</v>
      </c>
      <c r="AM44" s="27">
        <v>54729</v>
      </c>
      <c r="AN44" s="24">
        <v>0</v>
      </c>
    </row>
    <row r="45" spans="1:40" x14ac:dyDescent="0.25">
      <c r="A45" s="24">
        <v>42</v>
      </c>
      <c r="B45" s="24" t="s">
        <v>130</v>
      </c>
      <c r="C45" s="25">
        <v>3532415</v>
      </c>
      <c r="D45" s="25" t="s">
        <v>66</v>
      </c>
      <c r="E45" s="25" t="s">
        <v>106</v>
      </c>
      <c r="F45" s="25" t="s">
        <v>0</v>
      </c>
      <c r="G45" s="25">
        <v>3</v>
      </c>
      <c r="H45" s="25" t="s">
        <v>72</v>
      </c>
      <c r="I45" s="25" t="s">
        <v>3</v>
      </c>
      <c r="J45" s="26">
        <v>43891</v>
      </c>
      <c r="K45" s="27">
        <v>114610</v>
      </c>
      <c r="L45" s="24">
        <v>0</v>
      </c>
      <c r="M45" s="27">
        <v>26184</v>
      </c>
      <c r="N45" s="27">
        <v>149862</v>
      </c>
      <c r="O45" s="27">
        <v>99101</v>
      </c>
      <c r="P45" s="24">
        <v>0</v>
      </c>
      <c r="Q45" s="27">
        <v>389758</v>
      </c>
      <c r="R45" s="27">
        <v>-4939</v>
      </c>
      <c r="S45" s="27">
        <v>-347374</v>
      </c>
      <c r="T45" s="24">
        <v>0</v>
      </c>
      <c r="U45" s="24">
        <v>0</v>
      </c>
      <c r="V45" s="27">
        <v>-10172</v>
      </c>
      <c r="W45" s="27">
        <v>-362486</v>
      </c>
      <c r="X45" s="27">
        <v>27272</v>
      </c>
      <c r="Y45" s="27">
        <v>17760</v>
      </c>
      <c r="Z45" s="24">
        <v>0</v>
      </c>
      <c r="AA45" s="27">
        <v>-14452</v>
      </c>
      <c r="AB45" s="27">
        <v>-5739</v>
      </c>
      <c r="AC45" s="27">
        <v>-1362</v>
      </c>
      <c r="AD45" s="24">
        <v>0</v>
      </c>
      <c r="AE45" s="27">
        <v>1122</v>
      </c>
      <c r="AF45" s="27">
        <v>-20079</v>
      </c>
      <c r="AG45" s="27">
        <v>-22750</v>
      </c>
      <c r="AH45" s="27">
        <v>4522</v>
      </c>
      <c r="AI45" s="24">
        <v>0</v>
      </c>
      <c r="AJ45" s="27">
        <v>4522</v>
      </c>
      <c r="AK45" s="27">
        <v>-2079</v>
      </c>
      <c r="AL45" s="24">
        <v>-575</v>
      </c>
      <c r="AM45" s="27">
        <v>1869</v>
      </c>
      <c r="AN45" s="24">
        <v>0</v>
      </c>
    </row>
    <row r="46" spans="1:40" x14ac:dyDescent="0.25">
      <c r="A46" s="24">
        <v>43</v>
      </c>
      <c r="B46" s="24" t="s">
        <v>131</v>
      </c>
      <c r="C46" s="25">
        <v>51554</v>
      </c>
      <c r="D46" s="25" t="s">
        <v>66</v>
      </c>
      <c r="E46" s="25" t="s">
        <v>106</v>
      </c>
      <c r="F46" s="25" t="s">
        <v>0</v>
      </c>
      <c r="G46" s="25">
        <v>3</v>
      </c>
      <c r="H46" s="25" t="s">
        <v>72</v>
      </c>
      <c r="I46" s="25" t="s">
        <v>3</v>
      </c>
      <c r="J46" s="26">
        <v>43891</v>
      </c>
      <c r="K46" s="27">
        <v>5739</v>
      </c>
      <c r="L46" s="24">
        <v>0</v>
      </c>
      <c r="M46" s="27">
        <v>55045</v>
      </c>
      <c r="N46" s="27">
        <v>100601</v>
      </c>
      <c r="O46" s="27">
        <v>226006</v>
      </c>
      <c r="P46" s="24">
        <v>0</v>
      </c>
      <c r="Q46" s="27">
        <v>387391</v>
      </c>
      <c r="R46" s="27">
        <v>-22951</v>
      </c>
      <c r="S46" s="27">
        <v>-333619</v>
      </c>
      <c r="T46" s="24">
        <v>0</v>
      </c>
      <c r="U46" s="24">
        <v>0</v>
      </c>
      <c r="V46" s="24">
        <v>-72</v>
      </c>
      <c r="W46" s="27">
        <v>-356642</v>
      </c>
      <c r="X46" s="27">
        <v>30749</v>
      </c>
      <c r="Y46" s="27">
        <v>4299</v>
      </c>
      <c r="Z46" s="24">
        <v>3</v>
      </c>
      <c r="AA46" s="27">
        <v>-12453</v>
      </c>
      <c r="AB46" s="27">
        <v>-8295</v>
      </c>
      <c r="AC46" s="27">
        <v>-4860</v>
      </c>
      <c r="AD46" s="24">
        <v>590</v>
      </c>
      <c r="AE46" s="24">
        <v>878</v>
      </c>
      <c r="AF46" s="27">
        <v>-6457</v>
      </c>
      <c r="AG46" s="27">
        <v>-26294</v>
      </c>
      <c r="AH46" s="27">
        <v>4455</v>
      </c>
      <c r="AI46" s="24">
        <v>-5</v>
      </c>
      <c r="AJ46" s="27">
        <v>4449</v>
      </c>
      <c r="AK46" s="24">
        <v>902</v>
      </c>
      <c r="AL46" s="24">
        <v>-846</v>
      </c>
      <c r="AM46" s="27">
        <v>4505</v>
      </c>
      <c r="AN46" s="24">
        <v>0</v>
      </c>
    </row>
    <row r="47" spans="1:40" x14ac:dyDescent="0.25">
      <c r="A47" s="24">
        <v>44</v>
      </c>
      <c r="B47" s="24" t="s">
        <v>132</v>
      </c>
      <c r="C47" s="25">
        <v>91884981</v>
      </c>
      <c r="D47" s="25" t="s">
        <v>66</v>
      </c>
      <c r="E47" s="25" t="s">
        <v>80</v>
      </c>
      <c r="F47" s="25" t="s">
        <v>0</v>
      </c>
      <c r="G47" s="25">
        <v>3</v>
      </c>
      <c r="H47" s="25" t="s">
        <v>133</v>
      </c>
      <c r="I47" s="25" t="s">
        <v>3</v>
      </c>
      <c r="J47" s="26">
        <v>43891</v>
      </c>
      <c r="K47" s="27">
        <v>380349</v>
      </c>
      <c r="L47" s="24">
        <v>0</v>
      </c>
      <c r="M47" s="27">
        <v>4274</v>
      </c>
      <c r="N47" s="24">
        <v>0</v>
      </c>
      <c r="O47" s="24">
        <v>0</v>
      </c>
      <c r="P47" s="24">
        <v>0</v>
      </c>
      <c r="Q47" s="27">
        <v>384623</v>
      </c>
      <c r="R47" s="27">
        <v>-3967</v>
      </c>
      <c r="S47" s="27">
        <v>-275579</v>
      </c>
      <c r="T47" s="24">
        <v>0</v>
      </c>
      <c r="U47" s="24">
        <v>0</v>
      </c>
      <c r="V47" s="27">
        <v>-24817</v>
      </c>
      <c r="W47" s="27">
        <v>-304363</v>
      </c>
      <c r="X47" s="27">
        <v>80259</v>
      </c>
      <c r="Y47" s="27">
        <v>7274</v>
      </c>
      <c r="Z47" s="24">
        <v>134</v>
      </c>
      <c r="AA47" s="27">
        <v>-8988</v>
      </c>
      <c r="AB47" s="27">
        <v>-6341</v>
      </c>
      <c r="AC47" s="27">
        <v>-4383</v>
      </c>
      <c r="AD47" s="24">
        <v>0</v>
      </c>
      <c r="AE47" s="24">
        <v>675</v>
      </c>
      <c r="AF47" s="27">
        <v>-3406</v>
      </c>
      <c r="AG47" s="27">
        <v>-15035</v>
      </c>
      <c r="AH47" s="27">
        <v>65225</v>
      </c>
      <c r="AI47" s="27">
        <v>1347</v>
      </c>
      <c r="AJ47" s="27">
        <v>66572</v>
      </c>
      <c r="AK47" s="27">
        <v>-26243</v>
      </c>
      <c r="AL47" s="24">
        <v>-852</v>
      </c>
      <c r="AM47" s="27">
        <v>39477</v>
      </c>
      <c r="AN47" s="24">
        <v>0</v>
      </c>
    </row>
    <row r="48" spans="1:40" x14ac:dyDescent="0.25">
      <c r="A48" s="24">
        <v>45</v>
      </c>
      <c r="B48" s="24" t="s">
        <v>134</v>
      </c>
      <c r="C48" s="25">
        <v>58616418</v>
      </c>
      <c r="D48" s="25" t="s">
        <v>66</v>
      </c>
      <c r="E48" s="25" t="s">
        <v>80</v>
      </c>
      <c r="F48" s="25" t="s">
        <v>0</v>
      </c>
      <c r="G48" s="25">
        <v>2</v>
      </c>
      <c r="H48" s="25" t="s">
        <v>72</v>
      </c>
      <c r="I48" s="25" t="s">
        <v>3</v>
      </c>
      <c r="J48" s="26">
        <v>43891</v>
      </c>
      <c r="K48" s="27">
        <v>140985</v>
      </c>
      <c r="L48" s="24">
        <v>0</v>
      </c>
      <c r="M48" s="27">
        <v>202340</v>
      </c>
      <c r="N48" s="27">
        <v>-12765</v>
      </c>
      <c r="O48" s="27">
        <v>49343</v>
      </c>
      <c r="P48" s="24">
        <v>0</v>
      </c>
      <c r="Q48" s="27">
        <v>379903</v>
      </c>
      <c r="R48" s="27">
        <v>-94822</v>
      </c>
      <c r="S48" s="27">
        <v>-203924</v>
      </c>
      <c r="T48" s="24">
        <v>0</v>
      </c>
      <c r="U48" s="24">
        <v>0</v>
      </c>
      <c r="V48" s="27">
        <v>-7039</v>
      </c>
      <c r="W48" s="27">
        <v>-305785</v>
      </c>
      <c r="X48" s="27">
        <v>74118</v>
      </c>
      <c r="Y48" s="27">
        <v>8125</v>
      </c>
      <c r="Z48" s="27">
        <v>2750</v>
      </c>
      <c r="AA48" s="27">
        <v>-27984</v>
      </c>
      <c r="AB48" s="27">
        <v>-17650</v>
      </c>
      <c r="AC48" s="27">
        <v>-7344</v>
      </c>
      <c r="AD48" s="27">
        <v>20836</v>
      </c>
      <c r="AE48" s="27">
        <v>25107</v>
      </c>
      <c r="AF48" s="27">
        <v>-9335</v>
      </c>
      <c r="AG48" s="27">
        <v>-5495</v>
      </c>
      <c r="AH48" s="27">
        <v>68623</v>
      </c>
      <c r="AI48" s="24">
        <v>-933</v>
      </c>
      <c r="AJ48" s="27">
        <v>67690</v>
      </c>
      <c r="AK48" s="27">
        <v>-19946</v>
      </c>
      <c r="AL48" s="24">
        <v>0</v>
      </c>
      <c r="AM48" s="27">
        <v>47743</v>
      </c>
      <c r="AN48" s="24">
        <v>0</v>
      </c>
    </row>
    <row r="49" spans="1:40" x14ac:dyDescent="0.25">
      <c r="A49" s="24">
        <v>46</v>
      </c>
      <c r="B49" s="24" t="s">
        <v>135</v>
      </c>
      <c r="C49" s="25">
        <v>51956</v>
      </c>
      <c r="D49" s="25" t="s">
        <v>66</v>
      </c>
      <c r="E49" s="25" t="s">
        <v>106</v>
      </c>
      <c r="F49" s="25" t="s">
        <v>68</v>
      </c>
      <c r="G49" s="25">
        <v>2</v>
      </c>
      <c r="H49" s="25" t="s">
        <v>90</v>
      </c>
      <c r="I49" s="25" t="s">
        <v>91</v>
      </c>
      <c r="J49" s="26">
        <v>43891</v>
      </c>
      <c r="K49" s="27">
        <v>327557</v>
      </c>
      <c r="L49" s="24">
        <v>0</v>
      </c>
      <c r="M49" s="27">
        <v>10706</v>
      </c>
      <c r="N49" s="24">
        <v>-504</v>
      </c>
      <c r="O49" s="24">
        <v>363</v>
      </c>
      <c r="P49" s="24">
        <v>0</v>
      </c>
      <c r="Q49" s="27">
        <v>338123</v>
      </c>
      <c r="R49" s="27">
        <v>-25377</v>
      </c>
      <c r="S49" s="24">
        <v>0</v>
      </c>
      <c r="T49" s="24">
        <v>0</v>
      </c>
      <c r="U49" s="24">
        <v>0</v>
      </c>
      <c r="V49" s="27">
        <v>-119485</v>
      </c>
      <c r="W49" s="27">
        <v>-144862</v>
      </c>
      <c r="X49" s="27">
        <v>193261</v>
      </c>
      <c r="Y49" s="27">
        <v>1217</v>
      </c>
      <c r="Z49" s="27">
        <v>6505</v>
      </c>
      <c r="AA49" s="27">
        <v>-14555</v>
      </c>
      <c r="AB49" s="27">
        <v>-158372</v>
      </c>
      <c r="AC49" s="27">
        <v>-17339</v>
      </c>
      <c r="AD49" s="27">
        <v>5016</v>
      </c>
      <c r="AE49" s="27">
        <v>50477</v>
      </c>
      <c r="AF49" s="27">
        <v>-2058</v>
      </c>
      <c r="AG49" s="27">
        <v>-129109</v>
      </c>
      <c r="AH49" s="27">
        <v>64152</v>
      </c>
      <c r="AI49" s="24">
        <v>-4</v>
      </c>
      <c r="AJ49" s="27">
        <v>64147</v>
      </c>
      <c r="AK49" s="27">
        <v>-21162</v>
      </c>
      <c r="AL49" s="27">
        <v>-1279</v>
      </c>
      <c r="AM49" s="27">
        <v>41707</v>
      </c>
      <c r="AN49" s="24">
        <v>0</v>
      </c>
    </row>
    <row r="50" spans="1:40" x14ac:dyDescent="0.25">
      <c r="A50" s="24">
        <v>47</v>
      </c>
      <c r="B50" s="24" t="s">
        <v>136</v>
      </c>
      <c r="C50" s="25">
        <v>4902979</v>
      </c>
      <c r="D50" s="25" t="s">
        <v>66</v>
      </c>
      <c r="E50" s="25" t="s">
        <v>80</v>
      </c>
      <c r="F50" s="25" t="s">
        <v>0</v>
      </c>
      <c r="G50" s="25">
        <v>1</v>
      </c>
      <c r="H50" s="25" t="s">
        <v>128</v>
      </c>
      <c r="I50" s="25" t="s">
        <v>129</v>
      </c>
      <c r="J50" s="26">
        <v>43891</v>
      </c>
      <c r="K50" s="27">
        <v>125976</v>
      </c>
      <c r="L50" s="24">
        <v>0</v>
      </c>
      <c r="M50" s="27">
        <v>164438</v>
      </c>
      <c r="N50" s="24">
        <v>0</v>
      </c>
      <c r="O50" s="27">
        <v>26874</v>
      </c>
      <c r="P50" s="24">
        <v>0</v>
      </c>
      <c r="Q50" s="27">
        <v>317288</v>
      </c>
      <c r="R50" s="27">
        <v>-36020</v>
      </c>
      <c r="S50" s="27">
        <v>-161890</v>
      </c>
      <c r="T50" s="24">
        <v>0</v>
      </c>
      <c r="U50" s="24">
        <v>0</v>
      </c>
      <c r="V50" s="27">
        <v>-29035</v>
      </c>
      <c r="W50" s="27">
        <v>-226945</v>
      </c>
      <c r="X50" s="27">
        <v>90343</v>
      </c>
      <c r="Y50" s="27">
        <v>190751</v>
      </c>
      <c r="Z50" s="27">
        <v>32613</v>
      </c>
      <c r="AA50" s="27">
        <v>-145551</v>
      </c>
      <c r="AB50" s="27">
        <v>-66214</v>
      </c>
      <c r="AC50" s="27">
        <v>-32583</v>
      </c>
      <c r="AD50" s="24">
        <v>0</v>
      </c>
      <c r="AE50" s="27">
        <v>210379</v>
      </c>
      <c r="AF50" s="27">
        <v>-147265</v>
      </c>
      <c r="AG50" s="27">
        <v>42130</v>
      </c>
      <c r="AH50" s="27">
        <v>132473</v>
      </c>
      <c r="AI50" s="24">
        <v>457</v>
      </c>
      <c r="AJ50" s="27">
        <v>132930</v>
      </c>
      <c r="AK50" s="27">
        <v>-99830</v>
      </c>
      <c r="AL50" s="24">
        <v>0</v>
      </c>
      <c r="AM50" s="27">
        <v>33100</v>
      </c>
      <c r="AN50" s="24">
        <v>0</v>
      </c>
    </row>
    <row r="51" spans="1:40" x14ac:dyDescent="0.25">
      <c r="A51" s="24">
        <v>48</v>
      </c>
      <c r="B51" s="24" t="s">
        <v>137</v>
      </c>
      <c r="C51" s="25">
        <v>51781</v>
      </c>
      <c r="D51" s="25" t="s">
        <v>66</v>
      </c>
      <c r="E51" s="25" t="s">
        <v>80</v>
      </c>
      <c r="F51" s="25" t="s">
        <v>68</v>
      </c>
      <c r="G51" s="25">
        <v>2</v>
      </c>
      <c r="H51" s="25" t="s">
        <v>72</v>
      </c>
      <c r="I51" s="25" t="s">
        <v>3</v>
      </c>
      <c r="J51" s="26">
        <v>43891</v>
      </c>
      <c r="K51" s="27">
        <v>724559</v>
      </c>
      <c r="L51" s="24">
        <v>0</v>
      </c>
      <c r="M51" s="27">
        <v>129037</v>
      </c>
      <c r="N51" s="27">
        <v>-624298</v>
      </c>
      <c r="O51" s="27">
        <v>64873</v>
      </c>
      <c r="P51" s="24">
        <v>0</v>
      </c>
      <c r="Q51" s="27">
        <v>294171</v>
      </c>
      <c r="R51" s="27">
        <v>-146643</v>
      </c>
      <c r="S51" s="27">
        <v>-47627</v>
      </c>
      <c r="T51" s="24">
        <v>0</v>
      </c>
      <c r="U51" s="24">
        <v>0</v>
      </c>
      <c r="V51" s="27">
        <v>-98926</v>
      </c>
      <c r="W51" s="27">
        <v>-293197</v>
      </c>
      <c r="X51" s="24">
        <v>975</v>
      </c>
      <c r="Y51" s="27">
        <v>17004</v>
      </c>
      <c r="Z51" s="27">
        <v>6182</v>
      </c>
      <c r="AA51" s="27">
        <v>-80180</v>
      </c>
      <c r="AB51" s="27">
        <v>-145263</v>
      </c>
      <c r="AC51" s="27">
        <v>-7694</v>
      </c>
      <c r="AD51" s="27">
        <v>-18918</v>
      </c>
      <c r="AE51" s="27">
        <v>115976</v>
      </c>
      <c r="AF51" s="27">
        <v>-34984</v>
      </c>
      <c r="AG51" s="27">
        <v>-147877</v>
      </c>
      <c r="AH51" s="27">
        <v>-146902</v>
      </c>
      <c r="AI51" s="24">
        <v>-449</v>
      </c>
      <c r="AJ51" s="27">
        <v>-147351</v>
      </c>
      <c r="AK51" s="27">
        <v>91217</v>
      </c>
      <c r="AL51" s="27">
        <v>-77063</v>
      </c>
      <c r="AM51" s="27">
        <v>-133197</v>
      </c>
      <c r="AN51" s="24">
        <v>0</v>
      </c>
    </row>
    <row r="52" spans="1:40" x14ac:dyDescent="0.25">
      <c r="A52" s="24">
        <v>49</v>
      </c>
      <c r="B52" s="24" t="s">
        <v>138</v>
      </c>
      <c r="C52" s="25">
        <v>17453575</v>
      </c>
      <c r="D52" s="25" t="s">
        <v>66</v>
      </c>
      <c r="E52" s="25" t="s">
        <v>106</v>
      </c>
      <c r="F52" s="25" t="s">
        <v>0</v>
      </c>
      <c r="G52" s="25">
        <v>3</v>
      </c>
      <c r="H52" s="25" t="s">
        <v>72</v>
      </c>
      <c r="I52" s="25" t="s">
        <v>3</v>
      </c>
      <c r="J52" s="26">
        <v>43891</v>
      </c>
      <c r="K52" s="27">
        <v>74562</v>
      </c>
      <c r="L52" s="24">
        <v>0</v>
      </c>
      <c r="M52" s="27">
        <v>14173</v>
      </c>
      <c r="N52" s="24">
        <v>0</v>
      </c>
      <c r="O52" s="27">
        <v>154398</v>
      </c>
      <c r="P52" s="24">
        <v>0</v>
      </c>
      <c r="Q52" s="27">
        <v>243132</v>
      </c>
      <c r="R52" s="27">
        <v>-14820</v>
      </c>
      <c r="S52" s="27">
        <v>-197041</v>
      </c>
      <c r="T52" s="24">
        <v>0</v>
      </c>
      <c r="U52" s="24">
        <v>0</v>
      </c>
      <c r="V52" s="27">
        <v>-5200</v>
      </c>
      <c r="W52" s="27">
        <v>-217060</v>
      </c>
      <c r="X52" s="27">
        <v>26072</v>
      </c>
      <c r="Y52" s="24">
        <v>433</v>
      </c>
      <c r="Z52" s="24">
        <v>7</v>
      </c>
      <c r="AA52" s="27">
        <v>-6099</v>
      </c>
      <c r="AB52" s="27">
        <v>-4161</v>
      </c>
      <c r="AC52" s="24">
        <v>-581</v>
      </c>
      <c r="AD52" s="24">
        <v>0</v>
      </c>
      <c r="AE52" s="27">
        <v>1723</v>
      </c>
      <c r="AF52" s="27">
        <v>-20823</v>
      </c>
      <c r="AG52" s="27">
        <v>-29502</v>
      </c>
      <c r="AH52" s="27">
        <v>-3429</v>
      </c>
      <c r="AI52" s="24">
        <v>0</v>
      </c>
      <c r="AJ52" s="27">
        <v>-3429</v>
      </c>
      <c r="AK52" s="24">
        <v>-199</v>
      </c>
      <c r="AL52" s="24">
        <v>0</v>
      </c>
      <c r="AM52" s="27">
        <v>-3628</v>
      </c>
      <c r="AN52" s="24">
        <v>0</v>
      </c>
    </row>
    <row r="53" spans="1:40" x14ac:dyDescent="0.25">
      <c r="A53" s="24">
        <v>50</v>
      </c>
      <c r="B53" s="24" t="s">
        <v>139</v>
      </c>
      <c r="C53" s="25">
        <v>30881</v>
      </c>
      <c r="D53" s="25" t="s">
        <v>66</v>
      </c>
      <c r="E53" s="25" t="s">
        <v>106</v>
      </c>
      <c r="F53" s="25" t="s">
        <v>68</v>
      </c>
      <c r="G53" s="25">
        <v>2</v>
      </c>
      <c r="H53" s="25" t="s">
        <v>140</v>
      </c>
      <c r="I53" s="25" t="s">
        <v>141</v>
      </c>
      <c r="J53" s="26">
        <v>43891</v>
      </c>
      <c r="K53" s="27">
        <v>210584</v>
      </c>
      <c r="L53" s="24">
        <v>0</v>
      </c>
      <c r="M53" s="27">
        <v>20887</v>
      </c>
      <c r="N53" s="24">
        <v>0</v>
      </c>
      <c r="O53" s="24">
        <v>0</v>
      </c>
      <c r="P53" s="24">
        <v>0</v>
      </c>
      <c r="Q53" s="27">
        <v>231471</v>
      </c>
      <c r="R53" s="27">
        <v>-78798</v>
      </c>
      <c r="S53" s="24">
        <v>-22</v>
      </c>
      <c r="T53" s="24">
        <v>0</v>
      </c>
      <c r="U53" s="24">
        <v>0</v>
      </c>
      <c r="V53" s="27">
        <v>-6233</v>
      </c>
      <c r="W53" s="27">
        <v>-85054</v>
      </c>
      <c r="X53" s="27">
        <v>146417</v>
      </c>
      <c r="Y53" s="24">
        <v>640</v>
      </c>
      <c r="Z53" s="24">
        <v>50</v>
      </c>
      <c r="AA53" s="27">
        <v>-16944</v>
      </c>
      <c r="AB53" s="27">
        <v>-81642</v>
      </c>
      <c r="AC53" s="27">
        <v>-6895</v>
      </c>
      <c r="AD53" s="27">
        <v>-11479</v>
      </c>
      <c r="AE53" s="27">
        <v>2070</v>
      </c>
      <c r="AF53" s="27">
        <v>-4304</v>
      </c>
      <c r="AG53" s="27">
        <v>-118504</v>
      </c>
      <c r="AH53" s="27">
        <v>27912</v>
      </c>
      <c r="AI53" s="24">
        <v>-874</v>
      </c>
      <c r="AJ53" s="27">
        <v>27039</v>
      </c>
      <c r="AK53" s="27">
        <v>-10691</v>
      </c>
      <c r="AL53" s="24">
        <v>0</v>
      </c>
      <c r="AM53" s="27">
        <v>16347</v>
      </c>
      <c r="AN53" s="24">
        <v>0</v>
      </c>
    </row>
    <row r="54" spans="1:40" x14ac:dyDescent="0.25">
      <c r="A54" s="24">
        <v>51</v>
      </c>
      <c r="B54" s="24" t="s">
        <v>142</v>
      </c>
      <c r="C54" s="25">
        <v>50988</v>
      </c>
      <c r="D54" s="25" t="s">
        <v>66</v>
      </c>
      <c r="E54" s="25" t="s">
        <v>106</v>
      </c>
      <c r="F54" s="25" t="s">
        <v>68</v>
      </c>
      <c r="G54" s="25">
        <v>2</v>
      </c>
      <c r="H54" s="25" t="s">
        <v>72</v>
      </c>
      <c r="I54" s="25" t="s">
        <v>3</v>
      </c>
      <c r="J54" s="26">
        <v>43891</v>
      </c>
      <c r="K54" s="27">
        <v>100413</v>
      </c>
      <c r="L54" s="24">
        <v>0</v>
      </c>
      <c r="M54" s="27">
        <v>8161</v>
      </c>
      <c r="N54" s="27">
        <v>30623</v>
      </c>
      <c r="O54" s="27">
        <v>87400</v>
      </c>
      <c r="P54" s="24">
        <v>0</v>
      </c>
      <c r="Q54" s="27">
        <v>226597</v>
      </c>
      <c r="R54" s="27">
        <v>-22937</v>
      </c>
      <c r="S54" s="27">
        <v>-150651</v>
      </c>
      <c r="T54" s="24">
        <v>0</v>
      </c>
      <c r="U54" s="24">
        <v>0</v>
      </c>
      <c r="V54" s="27">
        <v>-5873</v>
      </c>
      <c r="W54" s="27">
        <v>-179461</v>
      </c>
      <c r="X54" s="27">
        <v>47136</v>
      </c>
      <c r="Y54" s="27">
        <v>2496</v>
      </c>
      <c r="Z54" s="27">
        <v>1864</v>
      </c>
      <c r="AA54" s="27">
        <v>-15265</v>
      </c>
      <c r="AB54" s="27">
        <v>-9036</v>
      </c>
      <c r="AC54" s="27">
        <v>-3709</v>
      </c>
      <c r="AD54" s="24">
        <v>34</v>
      </c>
      <c r="AE54" s="24">
        <v>565</v>
      </c>
      <c r="AF54" s="27">
        <v>-1779</v>
      </c>
      <c r="AG54" s="27">
        <v>-24830</v>
      </c>
      <c r="AH54" s="27">
        <v>22306</v>
      </c>
      <c r="AI54" s="24">
        <v>484</v>
      </c>
      <c r="AJ54" s="27">
        <v>22790</v>
      </c>
      <c r="AK54" s="27">
        <v>-8441</v>
      </c>
      <c r="AL54" s="24">
        <v>0</v>
      </c>
      <c r="AM54" s="27">
        <v>14349</v>
      </c>
      <c r="AN54" s="24">
        <v>0</v>
      </c>
    </row>
    <row r="55" spans="1:40" x14ac:dyDescent="0.25">
      <c r="A55" s="24">
        <v>52</v>
      </c>
      <c r="B55" s="24" t="s">
        <v>143</v>
      </c>
      <c r="C55" s="25">
        <v>23522214</v>
      </c>
      <c r="D55" s="25" t="s">
        <v>66</v>
      </c>
      <c r="E55" s="25" t="s">
        <v>106</v>
      </c>
      <c r="F55" s="25" t="s">
        <v>0</v>
      </c>
      <c r="G55" s="25">
        <v>3</v>
      </c>
      <c r="H55" s="25" t="s">
        <v>72</v>
      </c>
      <c r="I55" s="25" t="s">
        <v>3</v>
      </c>
      <c r="J55" s="26">
        <v>43891</v>
      </c>
      <c r="K55" s="27">
        <v>27535</v>
      </c>
      <c r="L55" s="24">
        <v>0</v>
      </c>
      <c r="M55" s="27">
        <v>7972</v>
      </c>
      <c r="N55" s="27">
        <v>112934</v>
      </c>
      <c r="O55" s="27">
        <v>74286</v>
      </c>
      <c r="P55" s="24">
        <v>0</v>
      </c>
      <c r="Q55" s="27">
        <v>222727</v>
      </c>
      <c r="R55" s="24">
        <v>-456</v>
      </c>
      <c r="S55" s="27">
        <v>-220979</v>
      </c>
      <c r="T55" s="24">
        <v>0</v>
      </c>
      <c r="U55" s="24">
        <v>0</v>
      </c>
      <c r="V55" s="24">
        <v>-513</v>
      </c>
      <c r="W55" s="27">
        <v>-221948</v>
      </c>
      <c r="X55" s="24">
        <v>779</v>
      </c>
      <c r="Y55" s="27">
        <v>3506</v>
      </c>
      <c r="Z55" s="24">
        <v>11</v>
      </c>
      <c r="AA55" s="27">
        <v>-7072</v>
      </c>
      <c r="AB55" s="27">
        <v>-4234</v>
      </c>
      <c r="AC55" s="24">
        <v>-225</v>
      </c>
      <c r="AD55" s="24">
        <v>0</v>
      </c>
      <c r="AE55" s="24">
        <v>250</v>
      </c>
      <c r="AF55" s="24">
        <v>-22</v>
      </c>
      <c r="AG55" s="27">
        <v>-7786</v>
      </c>
      <c r="AH55" s="27">
        <v>-7007</v>
      </c>
      <c r="AI55" s="24">
        <v>0</v>
      </c>
      <c r="AJ55" s="27">
        <v>-7007</v>
      </c>
      <c r="AK55" s="24">
        <v>0</v>
      </c>
      <c r="AL55" s="24">
        <v>0</v>
      </c>
      <c r="AM55" s="27">
        <v>-7007</v>
      </c>
      <c r="AN55" s="24">
        <v>0</v>
      </c>
    </row>
    <row r="56" spans="1:40" x14ac:dyDescent="0.25">
      <c r="A56" s="24">
        <v>53</v>
      </c>
      <c r="B56" s="24" t="s">
        <v>144</v>
      </c>
      <c r="C56" s="25">
        <v>7656500</v>
      </c>
      <c r="D56" s="25" t="s">
        <v>66</v>
      </c>
      <c r="E56" s="25" t="s">
        <v>106</v>
      </c>
      <c r="F56" s="25" t="s">
        <v>0</v>
      </c>
      <c r="G56" s="25">
        <v>3</v>
      </c>
      <c r="H56" s="25" t="s">
        <v>72</v>
      </c>
      <c r="I56" s="25" t="s">
        <v>3</v>
      </c>
      <c r="J56" s="26">
        <v>43891</v>
      </c>
      <c r="K56" s="24">
        <v>0</v>
      </c>
      <c r="L56" s="24">
        <v>0</v>
      </c>
      <c r="M56" s="27">
        <v>14503</v>
      </c>
      <c r="N56" s="27">
        <v>183702</v>
      </c>
      <c r="O56" s="27">
        <v>10308</v>
      </c>
      <c r="P56" s="24">
        <v>0</v>
      </c>
      <c r="Q56" s="27">
        <v>208513</v>
      </c>
      <c r="R56" s="24">
        <v>-466</v>
      </c>
      <c r="S56" s="27">
        <v>-195561</v>
      </c>
      <c r="T56" s="24">
        <v>0</v>
      </c>
      <c r="U56" s="24">
        <v>0</v>
      </c>
      <c r="V56" s="24">
        <v>0</v>
      </c>
      <c r="W56" s="27">
        <v>-196027</v>
      </c>
      <c r="X56" s="27">
        <v>12486</v>
      </c>
      <c r="Y56" s="24">
        <v>682</v>
      </c>
      <c r="Z56" s="24">
        <v>0</v>
      </c>
      <c r="AA56" s="27">
        <v>-2378</v>
      </c>
      <c r="AB56" s="27">
        <v>-1492</v>
      </c>
      <c r="AC56" s="24">
        <v>-572</v>
      </c>
      <c r="AD56" s="24">
        <v>0</v>
      </c>
      <c r="AE56" s="24">
        <v>582</v>
      </c>
      <c r="AF56" s="24">
        <v>-105</v>
      </c>
      <c r="AG56" s="27">
        <v>-3283</v>
      </c>
      <c r="AH56" s="27">
        <v>9203</v>
      </c>
      <c r="AI56" s="24">
        <v>0</v>
      </c>
      <c r="AJ56" s="27">
        <v>9203</v>
      </c>
      <c r="AK56" s="27">
        <v>-3368</v>
      </c>
      <c r="AL56" s="24">
        <v>-278</v>
      </c>
      <c r="AM56" s="27">
        <v>5557</v>
      </c>
      <c r="AN56" s="24">
        <v>0</v>
      </c>
    </row>
    <row r="57" spans="1:40" x14ac:dyDescent="0.25">
      <c r="A57" s="24">
        <v>54</v>
      </c>
      <c r="B57" s="24" t="s">
        <v>145</v>
      </c>
      <c r="C57" s="25">
        <v>51884</v>
      </c>
      <c r="D57" s="25" t="s">
        <v>66</v>
      </c>
      <c r="E57" s="25" t="s">
        <v>106</v>
      </c>
      <c r="F57" s="25" t="s">
        <v>68</v>
      </c>
      <c r="G57" s="25">
        <v>2</v>
      </c>
      <c r="H57" s="25" t="s">
        <v>110</v>
      </c>
      <c r="I57" s="25" t="s">
        <v>111</v>
      </c>
      <c r="J57" s="26">
        <v>43891</v>
      </c>
      <c r="K57" s="27">
        <v>191579</v>
      </c>
      <c r="L57" s="24">
        <v>0</v>
      </c>
      <c r="M57" s="27">
        <v>9682</v>
      </c>
      <c r="N57" s="27">
        <v>-10577</v>
      </c>
      <c r="O57" s="27">
        <v>4535</v>
      </c>
      <c r="P57" s="24">
        <v>0</v>
      </c>
      <c r="Q57" s="27">
        <v>195220</v>
      </c>
      <c r="R57" s="27">
        <v>-54333</v>
      </c>
      <c r="S57" s="24">
        <v>-365</v>
      </c>
      <c r="T57" s="24">
        <v>0</v>
      </c>
      <c r="U57" s="24">
        <v>0</v>
      </c>
      <c r="V57" s="27">
        <v>-50399</v>
      </c>
      <c r="W57" s="27">
        <v>-105096</v>
      </c>
      <c r="X57" s="27">
        <v>90124</v>
      </c>
      <c r="Y57" s="27">
        <v>28796</v>
      </c>
      <c r="Z57" s="27">
        <v>4053</v>
      </c>
      <c r="AA57" s="27">
        <v>-49823</v>
      </c>
      <c r="AB57" s="27">
        <v>-110067</v>
      </c>
      <c r="AC57" s="27">
        <v>-11000</v>
      </c>
      <c r="AD57" s="27">
        <v>2690</v>
      </c>
      <c r="AE57" s="27">
        <v>33683</v>
      </c>
      <c r="AF57" s="27">
        <v>-24090</v>
      </c>
      <c r="AG57" s="27">
        <v>-125759</v>
      </c>
      <c r="AH57" s="27">
        <v>-35634</v>
      </c>
      <c r="AI57" s="27">
        <v>1802</v>
      </c>
      <c r="AJ57" s="27">
        <v>-33832</v>
      </c>
      <c r="AK57" s="27">
        <v>23973</v>
      </c>
      <c r="AL57" s="24">
        <v>0</v>
      </c>
      <c r="AM57" s="27">
        <v>-9859</v>
      </c>
      <c r="AN57" s="24">
        <v>0</v>
      </c>
    </row>
    <row r="58" spans="1:40" x14ac:dyDescent="0.25">
      <c r="A58" s="24">
        <v>55</v>
      </c>
      <c r="B58" s="24" t="s">
        <v>146</v>
      </c>
      <c r="C58" s="25">
        <v>51468</v>
      </c>
      <c r="D58" s="25" t="s">
        <v>66</v>
      </c>
      <c r="E58" s="25" t="s">
        <v>106</v>
      </c>
      <c r="F58" s="25" t="s">
        <v>68</v>
      </c>
      <c r="G58" s="25">
        <v>2</v>
      </c>
      <c r="H58" s="25" t="s">
        <v>72</v>
      </c>
      <c r="I58" s="25" t="s">
        <v>3</v>
      </c>
      <c r="J58" s="26">
        <v>43891</v>
      </c>
      <c r="K58" s="27">
        <v>55683</v>
      </c>
      <c r="L58" s="24">
        <v>0</v>
      </c>
      <c r="M58" s="27">
        <v>14761</v>
      </c>
      <c r="N58" s="27">
        <v>12773</v>
      </c>
      <c r="O58" s="27">
        <v>93558</v>
      </c>
      <c r="P58" s="24">
        <v>0</v>
      </c>
      <c r="Q58" s="27">
        <v>176775</v>
      </c>
      <c r="R58" s="27">
        <v>-62639</v>
      </c>
      <c r="S58" s="27">
        <v>-16500</v>
      </c>
      <c r="T58" s="24">
        <v>0</v>
      </c>
      <c r="U58" s="24">
        <v>0</v>
      </c>
      <c r="V58" s="27">
        <v>-3169</v>
      </c>
      <c r="W58" s="27">
        <v>-82309</v>
      </c>
      <c r="X58" s="27">
        <v>94467</v>
      </c>
      <c r="Y58" s="27">
        <v>33651</v>
      </c>
      <c r="Z58" s="24">
        <v>830</v>
      </c>
      <c r="AA58" s="27">
        <v>-52530</v>
      </c>
      <c r="AB58" s="27">
        <v>-32149</v>
      </c>
      <c r="AC58" s="27">
        <v>-8667</v>
      </c>
      <c r="AD58" s="24">
        <v>187</v>
      </c>
      <c r="AE58" s="27">
        <v>23507</v>
      </c>
      <c r="AF58" s="27">
        <v>-31264</v>
      </c>
      <c r="AG58" s="27">
        <v>-66435</v>
      </c>
      <c r="AH58" s="27">
        <v>28031</v>
      </c>
      <c r="AI58" s="24">
        <v>-110</v>
      </c>
      <c r="AJ58" s="27">
        <v>27921</v>
      </c>
      <c r="AK58" s="24">
        <v>-706</v>
      </c>
      <c r="AL58" s="27">
        <v>-2750</v>
      </c>
      <c r="AM58" s="27">
        <v>24465</v>
      </c>
      <c r="AN58" s="24">
        <v>0</v>
      </c>
    </row>
    <row r="59" spans="1:40" x14ac:dyDescent="0.25">
      <c r="A59" s="24">
        <v>56</v>
      </c>
      <c r="B59" s="24" t="s">
        <v>147</v>
      </c>
      <c r="C59" s="25">
        <v>13009717</v>
      </c>
      <c r="D59" s="25" t="s">
        <v>66</v>
      </c>
      <c r="E59" s="25" t="s">
        <v>106</v>
      </c>
      <c r="F59" s="25" t="s">
        <v>0</v>
      </c>
      <c r="G59" s="25">
        <v>1</v>
      </c>
      <c r="H59" s="25" t="s">
        <v>148</v>
      </c>
      <c r="I59" s="25" t="s">
        <v>149</v>
      </c>
      <c r="J59" s="26">
        <v>43891</v>
      </c>
      <c r="K59" s="27">
        <v>136335</v>
      </c>
      <c r="L59" s="24">
        <v>0</v>
      </c>
      <c r="M59" s="27">
        <v>20523</v>
      </c>
      <c r="N59" s="24">
        <v>0</v>
      </c>
      <c r="O59" s="24">
        <v>0</v>
      </c>
      <c r="P59" s="27">
        <v>2799</v>
      </c>
      <c r="Q59" s="27">
        <v>159658</v>
      </c>
      <c r="R59" s="27">
        <v>-39653</v>
      </c>
      <c r="S59" s="27">
        <v>-1942</v>
      </c>
      <c r="T59" s="24">
        <v>0</v>
      </c>
      <c r="U59" s="24">
        <v>0</v>
      </c>
      <c r="V59" s="27">
        <v>-14300</v>
      </c>
      <c r="W59" s="27">
        <v>-55895</v>
      </c>
      <c r="X59" s="27">
        <v>103763</v>
      </c>
      <c r="Y59" s="27">
        <v>14846</v>
      </c>
      <c r="Z59" s="27">
        <v>19014</v>
      </c>
      <c r="AA59" s="27">
        <v>-46298</v>
      </c>
      <c r="AB59" s="27">
        <v>-44947</v>
      </c>
      <c r="AC59" s="27">
        <v>-8808</v>
      </c>
      <c r="AD59" s="27">
        <v>2723</v>
      </c>
      <c r="AE59" s="27">
        <v>3791</v>
      </c>
      <c r="AF59" s="27">
        <v>-13572</v>
      </c>
      <c r="AG59" s="27">
        <v>-73251</v>
      </c>
      <c r="AH59" s="27">
        <v>30512</v>
      </c>
      <c r="AI59" s="24">
        <v>-42</v>
      </c>
      <c r="AJ59" s="27">
        <v>30470</v>
      </c>
      <c r="AK59" s="27">
        <v>-11616</v>
      </c>
      <c r="AL59" s="27">
        <v>-2199</v>
      </c>
      <c r="AM59" s="27">
        <v>16655</v>
      </c>
      <c r="AN59" s="24">
        <v>0</v>
      </c>
    </row>
    <row r="60" spans="1:40" x14ac:dyDescent="0.25">
      <c r="A60" s="24">
        <v>57</v>
      </c>
      <c r="B60" s="24" t="s">
        <v>150</v>
      </c>
      <c r="C60" s="25">
        <v>31873</v>
      </c>
      <c r="D60" s="25" t="s">
        <v>66</v>
      </c>
      <c r="E60" s="25" t="s">
        <v>106</v>
      </c>
      <c r="F60" s="25" t="s">
        <v>68</v>
      </c>
      <c r="G60" s="25">
        <v>2</v>
      </c>
      <c r="H60" s="25" t="s">
        <v>72</v>
      </c>
      <c r="I60" s="25" t="s">
        <v>3</v>
      </c>
      <c r="J60" s="26">
        <v>43891</v>
      </c>
      <c r="K60" s="27">
        <v>132167</v>
      </c>
      <c r="L60" s="24">
        <v>0</v>
      </c>
      <c r="M60" s="27">
        <v>40011</v>
      </c>
      <c r="N60" s="27">
        <v>-62110</v>
      </c>
      <c r="O60" s="27">
        <v>47419</v>
      </c>
      <c r="P60" s="24">
        <v>0</v>
      </c>
      <c r="Q60" s="27">
        <v>157488</v>
      </c>
      <c r="R60" s="27">
        <v>-56478</v>
      </c>
      <c r="S60" s="27">
        <v>-26071</v>
      </c>
      <c r="T60" s="24">
        <v>0</v>
      </c>
      <c r="U60" s="24">
        <v>0</v>
      </c>
      <c r="V60" s="27">
        <v>-5660</v>
      </c>
      <c r="W60" s="27">
        <v>-88209</v>
      </c>
      <c r="X60" s="27">
        <v>69279</v>
      </c>
      <c r="Y60" s="24">
        <v>651</v>
      </c>
      <c r="Z60" s="27">
        <v>9524</v>
      </c>
      <c r="AA60" s="27">
        <v>-23946</v>
      </c>
      <c r="AB60" s="27">
        <v>-24685</v>
      </c>
      <c r="AC60" s="27">
        <v>-4753</v>
      </c>
      <c r="AD60" s="24">
        <v>482</v>
      </c>
      <c r="AE60" s="27">
        <v>21479</v>
      </c>
      <c r="AF60" s="27">
        <v>-2878</v>
      </c>
      <c r="AG60" s="27">
        <v>-24126</v>
      </c>
      <c r="AH60" s="27">
        <v>45153</v>
      </c>
      <c r="AI60" s="27">
        <v>-1326</v>
      </c>
      <c r="AJ60" s="27">
        <v>43827</v>
      </c>
      <c r="AK60" s="27">
        <v>-6006</v>
      </c>
      <c r="AL60" s="27">
        <v>-7323</v>
      </c>
      <c r="AM60" s="27">
        <v>30498</v>
      </c>
      <c r="AN60" s="24">
        <v>0</v>
      </c>
    </row>
    <row r="61" spans="1:40" x14ac:dyDescent="0.25">
      <c r="A61" s="24">
        <v>58</v>
      </c>
      <c r="B61" s="24" t="s">
        <v>151</v>
      </c>
      <c r="C61" s="25">
        <v>50304</v>
      </c>
      <c r="D61" s="25" t="s">
        <v>66</v>
      </c>
      <c r="E61" s="25" t="s">
        <v>80</v>
      </c>
      <c r="F61" s="25" t="s">
        <v>68</v>
      </c>
      <c r="G61" s="25">
        <v>2</v>
      </c>
      <c r="H61" s="25" t="s">
        <v>72</v>
      </c>
      <c r="I61" s="25" t="s">
        <v>3</v>
      </c>
      <c r="J61" s="26">
        <v>43891</v>
      </c>
      <c r="K61" s="27">
        <v>93785</v>
      </c>
      <c r="L61" s="24">
        <v>0</v>
      </c>
      <c r="M61" s="27">
        <v>48629</v>
      </c>
      <c r="N61" s="27">
        <v>-111129</v>
      </c>
      <c r="O61" s="27">
        <v>124068</v>
      </c>
      <c r="P61" s="24">
        <v>0</v>
      </c>
      <c r="Q61" s="27">
        <v>155353</v>
      </c>
      <c r="R61" s="27">
        <v>-129427</v>
      </c>
      <c r="S61" s="27">
        <v>-37931</v>
      </c>
      <c r="T61" s="24">
        <v>0</v>
      </c>
      <c r="U61" s="24">
        <v>0</v>
      </c>
      <c r="V61" s="27">
        <v>32391</v>
      </c>
      <c r="W61" s="27">
        <v>-134968</v>
      </c>
      <c r="X61" s="27">
        <v>20385</v>
      </c>
      <c r="Y61" s="27">
        <v>5796</v>
      </c>
      <c r="Z61" s="27">
        <v>1829</v>
      </c>
      <c r="AA61" s="27">
        <v>-23431</v>
      </c>
      <c r="AB61" s="27">
        <v>-24265</v>
      </c>
      <c r="AC61" s="24">
        <v>-776</v>
      </c>
      <c r="AD61" s="27">
        <v>-20483</v>
      </c>
      <c r="AE61" s="27">
        <v>11190</v>
      </c>
      <c r="AF61" s="27">
        <v>-13431</v>
      </c>
      <c r="AG61" s="27">
        <v>-63571</v>
      </c>
      <c r="AH61" s="27">
        <v>-43186</v>
      </c>
      <c r="AI61" s="27">
        <v>4126</v>
      </c>
      <c r="AJ61" s="27">
        <v>-39060</v>
      </c>
      <c r="AK61" s="27">
        <v>38555</v>
      </c>
      <c r="AL61" s="27">
        <v>-1777</v>
      </c>
      <c r="AM61" s="27">
        <v>-2282</v>
      </c>
      <c r="AN61" s="24">
        <v>0</v>
      </c>
    </row>
    <row r="62" spans="1:40" x14ac:dyDescent="0.25">
      <c r="A62" s="24">
        <v>59</v>
      </c>
      <c r="B62" s="24" t="s">
        <v>152</v>
      </c>
      <c r="C62" s="25">
        <v>50201</v>
      </c>
      <c r="D62" s="25" t="s">
        <v>66</v>
      </c>
      <c r="E62" s="25" t="s">
        <v>106</v>
      </c>
      <c r="F62" s="25" t="s">
        <v>68</v>
      </c>
      <c r="G62" s="25">
        <v>2</v>
      </c>
      <c r="H62" s="25" t="s">
        <v>84</v>
      </c>
      <c r="I62" s="25" t="s">
        <v>85</v>
      </c>
      <c r="J62" s="26">
        <v>43891</v>
      </c>
      <c r="K62" s="27">
        <v>100825</v>
      </c>
      <c r="L62" s="24">
        <v>0</v>
      </c>
      <c r="M62" s="27">
        <v>24492</v>
      </c>
      <c r="N62" s="27">
        <v>-12310</v>
      </c>
      <c r="O62" s="27">
        <v>20138</v>
      </c>
      <c r="P62" s="24">
        <v>0</v>
      </c>
      <c r="Q62" s="27">
        <v>133145</v>
      </c>
      <c r="R62" s="27">
        <v>-67250</v>
      </c>
      <c r="S62" s="24">
        <v>0</v>
      </c>
      <c r="T62" s="24">
        <v>0</v>
      </c>
      <c r="U62" s="24">
        <v>0</v>
      </c>
      <c r="V62" s="27">
        <v>-1604</v>
      </c>
      <c r="W62" s="27">
        <v>-68854</v>
      </c>
      <c r="X62" s="27">
        <v>64291</v>
      </c>
      <c r="Y62" s="27">
        <v>1314</v>
      </c>
      <c r="Z62" s="27">
        <v>1136</v>
      </c>
      <c r="AA62" s="27">
        <v>-13560</v>
      </c>
      <c r="AB62" s="27">
        <v>-63163</v>
      </c>
      <c r="AC62" s="27">
        <v>-3863</v>
      </c>
      <c r="AD62" s="27">
        <v>-1141</v>
      </c>
      <c r="AE62" s="27">
        <v>17910</v>
      </c>
      <c r="AF62" s="24">
        <v>-105</v>
      </c>
      <c r="AG62" s="27">
        <v>-61471</v>
      </c>
      <c r="AH62" s="27">
        <v>2820</v>
      </c>
      <c r="AI62" s="27">
        <v>1833</v>
      </c>
      <c r="AJ62" s="27">
        <v>4653</v>
      </c>
      <c r="AK62" s="27">
        <v>8498</v>
      </c>
      <c r="AL62" s="24">
        <v>0</v>
      </c>
      <c r="AM62" s="27">
        <v>13151</v>
      </c>
      <c r="AN62" s="24">
        <v>0</v>
      </c>
    </row>
    <row r="63" spans="1:40" x14ac:dyDescent="0.25">
      <c r="A63" s="24">
        <v>60</v>
      </c>
      <c r="B63" s="24" t="s">
        <v>153</v>
      </c>
      <c r="C63" s="25">
        <v>52034</v>
      </c>
      <c r="D63" s="25" t="s">
        <v>66</v>
      </c>
      <c r="E63" s="25" t="s">
        <v>106</v>
      </c>
      <c r="F63" s="25" t="s">
        <v>68</v>
      </c>
      <c r="G63" s="25">
        <v>2</v>
      </c>
      <c r="H63" s="25" t="s">
        <v>110</v>
      </c>
      <c r="I63" s="25" t="s">
        <v>111</v>
      </c>
      <c r="J63" s="26">
        <v>43891</v>
      </c>
      <c r="K63" s="27">
        <v>13801</v>
      </c>
      <c r="L63" s="24">
        <v>0</v>
      </c>
      <c r="M63" s="27">
        <v>7872</v>
      </c>
      <c r="N63" s="27">
        <v>60527</v>
      </c>
      <c r="O63" s="27">
        <v>39268</v>
      </c>
      <c r="P63" s="24">
        <v>0</v>
      </c>
      <c r="Q63" s="27">
        <v>121468</v>
      </c>
      <c r="R63" s="27">
        <v>-122567</v>
      </c>
      <c r="S63" s="27">
        <v>-3361</v>
      </c>
      <c r="T63" s="24">
        <v>0</v>
      </c>
      <c r="U63" s="24">
        <v>0</v>
      </c>
      <c r="V63" s="27">
        <v>-5381</v>
      </c>
      <c r="W63" s="27">
        <v>-131310</v>
      </c>
      <c r="X63" s="27">
        <v>-9842</v>
      </c>
      <c r="Y63" s="27">
        <v>4971</v>
      </c>
      <c r="Z63" s="24">
        <v>915</v>
      </c>
      <c r="AA63" s="27">
        <v>-18854</v>
      </c>
      <c r="AB63" s="27">
        <v>-77480</v>
      </c>
      <c r="AC63" s="27">
        <v>-1858</v>
      </c>
      <c r="AD63" s="24">
        <v>320</v>
      </c>
      <c r="AE63" s="27">
        <v>51350</v>
      </c>
      <c r="AF63" s="27">
        <v>-10198</v>
      </c>
      <c r="AG63" s="27">
        <v>-50834</v>
      </c>
      <c r="AH63" s="27">
        <v>-60676</v>
      </c>
      <c r="AI63" s="24">
        <v>167</v>
      </c>
      <c r="AJ63" s="27">
        <v>-60509</v>
      </c>
      <c r="AK63" s="27">
        <v>27583</v>
      </c>
      <c r="AL63" s="27">
        <v>-1611</v>
      </c>
      <c r="AM63" s="27">
        <v>-34537</v>
      </c>
      <c r="AN63" s="24">
        <v>0</v>
      </c>
    </row>
    <row r="64" spans="1:40" x14ac:dyDescent="0.25">
      <c r="A64" s="24">
        <v>61</v>
      </c>
      <c r="B64" s="24" t="s">
        <v>154</v>
      </c>
      <c r="C64" s="25">
        <v>17351180</v>
      </c>
      <c r="D64" s="25" t="s">
        <v>66</v>
      </c>
      <c r="E64" s="25" t="s">
        <v>106</v>
      </c>
      <c r="F64" s="25" t="s">
        <v>0</v>
      </c>
      <c r="G64" s="25">
        <v>2</v>
      </c>
      <c r="H64" s="25" t="s">
        <v>155</v>
      </c>
      <c r="I64" s="25" t="s">
        <v>111</v>
      </c>
      <c r="J64" s="26">
        <v>43891</v>
      </c>
      <c r="K64" s="27">
        <v>113252</v>
      </c>
      <c r="L64" s="24">
        <v>0</v>
      </c>
      <c r="M64" s="27">
        <v>5667</v>
      </c>
      <c r="N64" s="24">
        <v>0</v>
      </c>
      <c r="O64" s="24">
        <v>104</v>
      </c>
      <c r="P64" s="24">
        <v>0</v>
      </c>
      <c r="Q64" s="27">
        <v>119022</v>
      </c>
      <c r="R64" s="27">
        <v>-18795</v>
      </c>
      <c r="S64" s="27">
        <v>-1862</v>
      </c>
      <c r="T64" s="24">
        <v>0</v>
      </c>
      <c r="U64" s="24">
        <v>0</v>
      </c>
      <c r="V64" s="27">
        <v>-45944</v>
      </c>
      <c r="W64" s="27">
        <v>-66600</v>
      </c>
      <c r="X64" s="27">
        <v>52422</v>
      </c>
      <c r="Y64" s="27">
        <v>14084</v>
      </c>
      <c r="Z64" s="27">
        <v>29063</v>
      </c>
      <c r="AA64" s="27">
        <v>-31003</v>
      </c>
      <c r="AB64" s="27">
        <v>-45845</v>
      </c>
      <c r="AC64" s="27">
        <v>-7855</v>
      </c>
      <c r="AD64" s="24">
        <v>46</v>
      </c>
      <c r="AE64" s="27">
        <v>14666</v>
      </c>
      <c r="AF64" s="27">
        <v>-9298</v>
      </c>
      <c r="AG64" s="27">
        <v>-36143</v>
      </c>
      <c r="AH64" s="27">
        <v>16279</v>
      </c>
      <c r="AI64" s="24">
        <v>-332</v>
      </c>
      <c r="AJ64" s="27">
        <v>15947</v>
      </c>
      <c r="AK64" s="27">
        <v>-5588</v>
      </c>
      <c r="AL64" s="27">
        <v>-3776</v>
      </c>
      <c r="AM64" s="27">
        <v>6583</v>
      </c>
      <c r="AN64" s="24">
        <v>0</v>
      </c>
    </row>
    <row r="65" spans="1:40" x14ac:dyDescent="0.25">
      <c r="A65" s="24">
        <v>62</v>
      </c>
      <c r="B65" s="24" t="s">
        <v>156</v>
      </c>
      <c r="C65" s="25">
        <v>62331228</v>
      </c>
      <c r="D65" s="25" t="s">
        <v>66</v>
      </c>
      <c r="E65" s="25" t="s">
        <v>80</v>
      </c>
      <c r="F65" s="25" t="s">
        <v>0</v>
      </c>
      <c r="G65" s="25">
        <v>3</v>
      </c>
      <c r="H65" s="25" t="s">
        <v>72</v>
      </c>
      <c r="I65" s="25" t="s">
        <v>3</v>
      </c>
      <c r="J65" s="26">
        <v>43891</v>
      </c>
      <c r="K65" s="27">
        <v>31367</v>
      </c>
      <c r="L65" s="24">
        <v>0</v>
      </c>
      <c r="M65" s="27">
        <v>24751</v>
      </c>
      <c r="N65" s="27">
        <v>59056</v>
      </c>
      <c r="O65" s="24">
        <v>0</v>
      </c>
      <c r="P65" s="24">
        <v>0</v>
      </c>
      <c r="Q65" s="27">
        <v>115175</v>
      </c>
      <c r="R65" s="27">
        <v>-11931</v>
      </c>
      <c r="S65" s="27">
        <v>-18151</v>
      </c>
      <c r="T65" s="24">
        <v>0</v>
      </c>
      <c r="U65" s="27">
        <v>-58007</v>
      </c>
      <c r="V65" s="27">
        <v>-1545</v>
      </c>
      <c r="W65" s="27">
        <v>-89633</v>
      </c>
      <c r="X65" s="27">
        <v>25541</v>
      </c>
      <c r="Y65" s="27">
        <v>26497</v>
      </c>
      <c r="Z65" s="24">
        <v>159</v>
      </c>
      <c r="AA65" s="27">
        <v>-35334</v>
      </c>
      <c r="AB65" s="27">
        <v>-21408</v>
      </c>
      <c r="AC65" s="27">
        <v>-4382</v>
      </c>
      <c r="AD65" s="24">
        <v>0</v>
      </c>
      <c r="AE65" s="27">
        <v>37046</v>
      </c>
      <c r="AF65" s="27">
        <v>-4411</v>
      </c>
      <c r="AG65" s="27">
        <v>-1834</v>
      </c>
      <c r="AH65" s="27">
        <v>23708</v>
      </c>
      <c r="AI65" s="24">
        <v>-52</v>
      </c>
      <c r="AJ65" s="27">
        <v>23656</v>
      </c>
      <c r="AK65" s="27">
        <v>-11668</v>
      </c>
      <c r="AL65" s="24">
        <v>0</v>
      </c>
      <c r="AM65" s="27">
        <v>11987</v>
      </c>
      <c r="AN65" s="24">
        <v>0</v>
      </c>
    </row>
    <row r="66" spans="1:40" x14ac:dyDescent="0.25">
      <c r="A66" s="24">
        <v>63</v>
      </c>
      <c r="B66" s="24" t="s">
        <v>157</v>
      </c>
      <c r="C66" s="25">
        <v>10690848</v>
      </c>
      <c r="D66" s="25" t="s">
        <v>66</v>
      </c>
      <c r="E66" s="25" t="s">
        <v>106</v>
      </c>
      <c r="F66" s="25" t="s">
        <v>0</v>
      </c>
      <c r="G66" s="25">
        <v>3</v>
      </c>
      <c r="H66" s="25" t="s">
        <v>72</v>
      </c>
      <c r="I66" s="25" t="s">
        <v>3</v>
      </c>
      <c r="J66" s="26">
        <v>43891</v>
      </c>
      <c r="K66" s="27">
        <v>2953</v>
      </c>
      <c r="L66" s="24">
        <v>0</v>
      </c>
      <c r="M66" s="27">
        <v>22161</v>
      </c>
      <c r="N66" s="24">
        <v>0</v>
      </c>
      <c r="O66" s="27">
        <v>68209</v>
      </c>
      <c r="P66" s="24">
        <v>0</v>
      </c>
      <c r="Q66" s="27">
        <v>93323</v>
      </c>
      <c r="R66" s="27">
        <v>-9880</v>
      </c>
      <c r="S66" s="27">
        <v>-65600</v>
      </c>
      <c r="T66" s="24">
        <v>0</v>
      </c>
      <c r="U66" s="24">
        <v>0</v>
      </c>
      <c r="V66" s="27">
        <v>1294</v>
      </c>
      <c r="W66" s="27">
        <v>-74187</v>
      </c>
      <c r="X66" s="27">
        <v>19137</v>
      </c>
      <c r="Y66" s="24">
        <v>191</v>
      </c>
      <c r="Z66" s="24">
        <v>26</v>
      </c>
      <c r="AA66" s="27">
        <v>-5366</v>
      </c>
      <c r="AB66" s="27">
        <v>-3857</v>
      </c>
      <c r="AC66" s="27">
        <v>-2526</v>
      </c>
      <c r="AD66" s="24">
        <v>0</v>
      </c>
      <c r="AE66" s="24">
        <v>95</v>
      </c>
      <c r="AF66" s="24">
        <v>-175</v>
      </c>
      <c r="AG66" s="27">
        <v>-11610</v>
      </c>
      <c r="AH66" s="27">
        <v>7526</v>
      </c>
      <c r="AI66" s="24">
        <v>0</v>
      </c>
      <c r="AJ66" s="27">
        <v>7526</v>
      </c>
      <c r="AK66" s="27">
        <v>-1938</v>
      </c>
      <c r="AL66" s="24">
        <v>0</v>
      </c>
      <c r="AM66" s="27">
        <v>5588</v>
      </c>
      <c r="AN66" s="24">
        <v>0</v>
      </c>
    </row>
    <row r="67" spans="1:40" x14ac:dyDescent="0.25">
      <c r="A67" s="24">
        <v>64</v>
      </c>
      <c r="B67" s="24" t="s">
        <v>158</v>
      </c>
      <c r="C67" s="25">
        <v>92874270</v>
      </c>
      <c r="D67" s="25" t="s">
        <v>66</v>
      </c>
      <c r="E67" s="25" t="s">
        <v>106</v>
      </c>
      <c r="F67" s="25" t="s">
        <v>0</v>
      </c>
      <c r="G67" s="25">
        <v>2</v>
      </c>
      <c r="H67" s="25" t="s">
        <v>90</v>
      </c>
      <c r="I67" s="25" t="s">
        <v>91</v>
      </c>
      <c r="J67" s="26">
        <v>43891</v>
      </c>
      <c r="K67" s="27">
        <v>83402</v>
      </c>
      <c r="L67" s="24">
        <v>0</v>
      </c>
      <c r="M67" s="27">
        <v>5003</v>
      </c>
      <c r="N67" s="24">
        <v>0</v>
      </c>
      <c r="O67" s="24">
        <v>0</v>
      </c>
      <c r="P67" s="24">
        <v>0</v>
      </c>
      <c r="Q67" s="27">
        <v>88405</v>
      </c>
      <c r="R67" s="27">
        <v>-31414</v>
      </c>
      <c r="S67" s="24">
        <v>0</v>
      </c>
      <c r="T67" s="24">
        <v>0</v>
      </c>
      <c r="U67" s="24">
        <v>0</v>
      </c>
      <c r="V67" s="27">
        <v>-33673</v>
      </c>
      <c r="W67" s="27">
        <v>-65086</v>
      </c>
      <c r="X67" s="27">
        <v>23319</v>
      </c>
      <c r="Y67" s="27">
        <v>9625</v>
      </c>
      <c r="Z67" s="27">
        <v>10898</v>
      </c>
      <c r="AA67" s="27">
        <v>-8211</v>
      </c>
      <c r="AB67" s="27">
        <v>-21810</v>
      </c>
      <c r="AC67" s="27">
        <v>-4385</v>
      </c>
      <c r="AD67" s="24">
        <v>-714</v>
      </c>
      <c r="AE67" s="24">
        <v>946</v>
      </c>
      <c r="AF67" s="27">
        <v>-2740</v>
      </c>
      <c r="AG67" s="27">
        <v>-16391</v>
      </c>
      <c r="AH67" s="27">
        <v>6928</v>
      </c>
      <c r="AI67" s="24">
        <v>0</v>
      </c>
      <c r="AJ67" s="27">
        <v>6928</v>
      </c>
      <c r="AK67" s="27">
        <v>4200</v>
      </c>
      <c r="AL67" s="24">
        <v>0</v>
      </c>
      <c r="AM67" s="27">
        <v>11128</v>
      </c>
      <c r="AN67" s="24">
        <v>0</v>
      </c>
    </row>
    <row r="68" spans="1:40" x14ac:dyDescent="0.25">
      <c r="A68" s="24">
        <v>65</v>
      </c>
      <c r="B68" s="24" t="s">
        <v>159</v>
      </c>
      <c r="C68" s="25">
        <v>7679404</v>
      </c>
      <c r="D68" s="25" t="s">
        <v>66</v>
      </c>
      <c r="E68" s="25" t="s">
        <v>106</v>
      </c>
      <c r="F68" s="25" t="s">
        <v>0</v>
      </c>
      <c r="G68" s="25">
        <v>3</v>
      </c>
      <c r="H68" s="25" t="s">
        <v>90</v>
      </c>
      <c r="I68" s="25" t="s">
        <v>91</v>
      </c>
      <c r="J68" s="26">
        <v>43891</v>
      </c>
      <c r="K68" s="27">
        <v>68387</v>
      </c>
      <c r="L68" s="24">
        <v>0</v>
      </c>
      <c r="M68" s="27">
        <v>3941</v>
      </c>
      <c r="N68" s="24">
        <v>0</v>
      </c>
      <c r="O68" s="27">
        <v>3147</v>
      </c>
      <c r="P68" s="24">
        <v>0</v>
      </c>
      <c r="Q68" s="27">
        <v>75476</v>
      </c>
      <c r="R68" s="27">
        <v>-14723</v>
      </c>
      <c r="S68" s="24">
        <v>-1</v>
      </c>
      <c r="T68" s="24">
        <v>0</v>
      </c>
      <c r="U68" s="24">
        <v>0</v>
      </c>
      <c r="V68" s="27">
        <v>-10275</v>
      </c>
      <c r="W68" s="27">
        <v>-25000</v>
      </c>
      <c r="X68" s="27">
        <v>50476</v>
      </c>
      <c r="Y68" s="27">
        <v>19887</v>
      </c>
      <c r="Z68" s="24">
        <v>920</v>
      </c>
      <c r="AA68" s="27">
        <v>-4675</v>
      </c>
      <c r="AB68" s="27">
        <v>-24001</v>
      </c>
      <c r="AC68" s="27">
        <v>-4815</v>
      </c>
      <c r="AD68" s="24">
        <v>-43</v>
      </c>
      <c r="AE68" s="24">
        <v>75</v>
      </c>
      <c r="AF68" s="27">
        <v>-43416</v>
      </c>
      <c r="AG68" s="27">
        <v>-56068</v>
      </c>
      <c r="AH68" s="27">
        <v>-5592</v>
      </c>
      <c r="AI68" s="24">
        <v>-146</v>
      </c>
      <c r="AJ68" s="27">
        <v>-5738</v>
      </c>
      <c r="AK68" s="27">
        <v>2384</v>
      </c>
      <c r="AL68" s="24">
        <v>0</v>
      </c>
      <c r="AM68" s="27">
        <v>-3354</v>
      </c>
      <c r="AN68" s="24">
        <v>0</v>
      </c>
    </row>
    <row r="69" spans="1:40" x14ac:dyDescent="0.25">
      <c r="A69" s="24">
        <v>66</v>
      </c>
      <c r="B69" s="24" t="s">
        <v>160</v>
      </c>
      <c r="C69" s="25">
        <v>59118133</v>
      </c>
      <c r="D69" s="25" t="s">
        <v>66</v>
      </c>
      <c r="E69" s="25" t="s">
        <v>106</v>
      </c>
      <c r="F69" s="25" t="s">
        <v>0</v>
      </c>
      <c r="G69" s="25">
        <v>2</v>
      </c>
      <c r="H69" s="25" t="s">
        <v>72</v>
      </c>
      <c r="I69" s="25" t="s">
        <v>3</v>
      </c>
      <c r="J69" s="26">
        <v>43891</v>
      </c>
      <c r="K69" s="27">
        <v>45186</v>
      </c>
      <c r="L69" s="24">
        <v>0</v>
      </c>
      <c r="M69" s="27">
        <v>2395</v>
      </c>
      <c r="N69" s="24">
        <v>0</v>
      </c>
      <c r="O69" s="27">
        <v>20707</v>
      </c>
      <c r="P69" s="24">
        <v>0</v>
      </c>
      <c r="Q69" s="27">
        <v>68289</v>
      </c>
      <c r="R69" s="27">
        <v>-14350</v>
      </c>
      <c r="S69" s="27">
        <v>-23532</v>
      </c>
      <c r="T69" s="24">
        <v>0</v>
      </c>
      <c r="U69" s="24">
        <v>0</v>
      </c>
      <c r="V69" s="27">
        <v>-10748</v>
      </c>
      <c r="W69" s="27">
        <v>-48631</v>
      </c>
      <c r="X69" s="27">
        <v>19658</v>
      </c>
      <c r="Y69" s="24">
        <v>723</v>
      </c>
      <c r="Z69" s="24">
        <v>26</v>
      </c>
      <c r="AA69" s="27">
        <v>-7975</v>
      </c>
      <c r="AB69" s="27">
        <v>-5085</v>
      </c>
      <c r="AC69" s="27">
        <v>-1608</v>
      </c>
      <c r="AD69" s="24">
        <v>0</v>
      </c>
      <c r="AE69" s="27">
        <v>3931</v>
      </c>
      <c r="AF69" s="27">
        <v>-3288</v>
      </c>
      <c r="AG69" s="27">
        <v>-13276</v>
      </c>
      <c r="AH69" s="27">
        <v>6381</v>
      </c>
      <c r="AI69" s="24">
        <v>-411</v>
      </c>
      <c r="AJ69" s="27">
        <v>5971</v>
      </c>
      <c r="AK69" s="27">
        <v>-1534</v>
      </c>
      <c r="AL69" s="24">
        <v>0</v>
      </c>
      <c r="AM69" s="27">
        <v>4436</v>
      </c>
      <c r="AN69" s="24">
        <v>0</v>
      </c>
    </row>
    <row r="70" spans="1:40" x14ac:dyDescent="0.25">
      <c r="A70" s="24">
        <v>67</v>
      </c>
      <c r="B70" s="24" t="s">
        <v>161</v>
      </c>
      <c r="C70" s="25">
        <v>2318507</v>
      </c>
      <c r="D70" s="25" t="s">
        <v>66</v>
      </c>
      <c r="E70" s="25" t="s">
        <v>106</v>
      </c>
      <c r="F70" s="25" t="s">
        <v>0</v>
      </c>
      <c r="G70" s="25">
        <v>3</v>
      </c>
      <c r="H70" s="25" t="s">
        <v>72</v>
      </c>
      <c r="I70" s="25" t="s">
        <v>3</v>
      </c>
      <c r="J70" s="26">
        <v>43891</v>
      </c>
      <c r="K70" s="27">
        <v>52189</v>
      </c>
      <c r="L70" s="24">
        <v>0</v>
      </c>
      <c r="M70" s="27">
        <v>2607</v>
      </c>
      <c r="N70" s="24">
        <v>0</v>
      </c>
      <c r="O70" s="27">
        <v>8056</v>
      </c>
      <c r="P70" s="24">
        <v>0</v>
      </c>
      <c r="Q70" s="27">
        <v>62852</v>
      </c>
      <c r="R70" s="27">
        <v>-1802</v>
      </c>
      <c r="S70" s="27">
        <v>-55334</v>
      </c>
      <c r="T70" s="24">
        <v>0</v>
      </c>
      <c r="U70" s="24">
        <v>0</v>
      </c>
      <c r="V70" s="24">
        <v>-225</v>
      </c>
      <c r="W70" s="27">
        <v>-57360</v>
      </c>
      <c r="X70" s="27">
        <v>5492</v>
      </c>
      <c r="Y70" s="24">
        <v>154</v>
      </c>
      <c r="Z70" s="24">
        <v>1</v>
      </c>
      <c r="AA70" s="27">
        <v>-2001</v>
      </c>
      <c r="AB70" s="27">
        <v>-1163</v>
      </c>
      <c r="AC70" s="24">
        <v>-272</v>
      </c>
      <c r="AD70" s="24">
        <v>0</v>
      </c>
      <c r="AE70" s="27">
        <v>1781</v>
      </c>
      <c r="AF70" s="27">
        <v>-1955</v>
      </c>
      <c r="AG70" s="27">
        <v>-3455</v>
      </c>
      <c r="AH70" s="27">
        <v>2036</v>
      </c>
      <c r="AI70" s="24">
        <v>107</v>
      </c>
      <c r="AJ70" s="27">
        <v>2143</v>
      </c>
      <c r="AK70" s="24">
        <v>-972</v>
      </c>
      <c r="AL70" s="24">
        <v>0</v>
      </c>
      <c r="AM70" s="27">
        <v>1171</v>
      </c>
      <c r="AN70" s="24">
        <v>0</v>
      </c>
    </row>
    <row r="71" spans="1:40" x14ac:dyDescent="0.25">
      <c r="A71" s="24">
        <v>68</v>
      </c>
      <c r="B71" s="24" t="s">
        <v>162</v>
      </c>
      <c r="C71" s="25">
        <v>795423</v>
      </c>
      <c r="D71" s="25" t="s">
        <v>66</v>
      </c>
      <c r="E71" s="25" t="s">
        <v>106</v>
      </c>
      <c r="F71" s="25" t="s">
        <v>0</v>
      </c>
      <c r="G71" s="25">
        <v>2</v>
      </c>
      <c r="H71" s="25" t="s">
        <v>110</v>
      </c>
      <c r="I71" s="25" t="s">
        <v>111</v>
      </c>
      <c r="J71" s="26">
        <v>43891</v>
      </c>
      <c r="K71" s="27">
        <v>56770</v>
      </c>
      <c r="L71" s="24">
        <v>0</v>
      </c>
      <c r="M71" s="27">
        <v>2009</v>
      </c>
      <c r="N71" s="24">
        <v>0</v>
      </c>
      <c r="O71" s="24">
        <v>0</v>
      </c>
      <c r="P71" s="24">
        <v>0</v>
      </c>
      <c r="Q71" s="27">
        <v>58779</v>
      </c>
      <c r="R71" s="27">
        <v>-8598</v>
      </c>
      <c r="S71" s="24">
        <v>0</v>
      </c>
      <c r="T71" s="24">
        <v>0</v>
      </c>
      <c r="U71" s="24">
        <v>0</v>
      </c>
      <c r="V71" s="27">
        <v>-6826</v>
      </c>
      <c r="W71" s="27">
        <v>-15424</v>
      </c>
      <c r="X71" s="27">
        <v>43355</v>
      </c>
      <c r="Y71" s="24">
        <v>254</v>
      </c>
      <c r="Z71" s="24">
        <v>606</v>
      </c>
      <c r="AA71" s="27">
        <v>-4750</v>
      </c>
      <c r="AB71" s="27">
        <v>-37187</v>
      </c>
      <c r="AC71" s="27">
        <v>-2526</v>
      </c>
      <c r="AD71" s="24">
        <v>0</v>
      </c>
      <c r="AE71" s="27">
        <v>3103</v>
      </c>
      <c r="AF71" s="27">
        <v>-2987</v>
      </c>
      <c r="AG71" s="27">
        <v>-43486</v>
      </c>
      <c r="AH71" s="24">
        <v>-132</v>
      </c>
      <c r="AI71" s="24">
        <v>83</v>
      </c>
      <c r="AJ71" s="24">
        <v>-49</v>
      </c>
      <c r="AK71" s="24">
        <v>222</v>
      </c>
      <c r="AL71" s="24">
        <v>0</v>
      </c>
      <c r="AM71" s="24">
        <v>173</v>
      </c>
      <c r="AN71" s="24">
        <v>0</v>
      </c>
    </row>
    <row r="72" spans="1:40" x14ac:dyDescent="0.25">
      <c r="A72" s="24">
        <v>69</v>
      </c>
      <c r="B72" s="24" t="s">
        <v>163</v>
      </c>
      <c r="C72" s="25">
        <v>74828799</v>
      </c>
      <c r="D72" s="25" t="s">
        <v>66</v>
      </c>
      <c r="E72" s="25" t="s">
        <v>106</v>
      </c>
      <c r="F72" s="25" t="s">
        <v>0</v>
      </c>
      <c r="G72" s="25">
        <v>3</v>
      </c>
      <c r="H72" s="25" t="s">
        <v>90</v>
      </c>
      <c r="I72" s="25" t="s">
        <v>91</v>
      </c>
      <c r="J72" s="26">
        <v>43891</v>
      </c>
      <c r="K72" s="27">
        <v>42466</v>
      </c>
      <c r="L72" s="24">
        <v>16</v>
      </c>
      <c r="M72" s="24">
        <v>837</v>
      </c>
      <c r="N72" s="24">
        <v>486</v>
      </c>
      <c r="O72" s="27">
        <v>9689</v>
      </c>
      <c r="P72" s="24">
        <v>0</v>
      </c>
      <c r="Q72" s="27">
        <v>53494</v>
      </c>
      <c r="R72" s="27">
        <v>-12470</v>
      </c>
      <c r="S72" s="27">
        <v>-2378</v>
      </c>
      <c r="T72" s="24">
        <v>-16</v>
      </c>
      <c r="U72" s="24">
        <v>0</v>
      </c>
      <c r="V72" s="27">
        <v>-3780</v>
      </c>
      <c r="W72" s="27">
        <v>-18644</v>
      </c>
      <c r="X72" s="27">
        <v>34850</v>
      </c>
      <c r="Y72" s="24">
        <v>20</v>
      </c>
      <c r="Z72" s="24">
        <v>190</v>
      </c>
      <c r="AA72" s="27">
        <v>-3296</v>
      </c>
      <c r="AB72" s="27">
        <v>-10356</v>
      </c>
      <c r="AC72" s="27">
        <v>-1832</v>
      </c>
      <c r="AD72" s="24">
        <v>0</v>
      </c>
      <c r="AE72" s="24">
        <v>321</v>
      </c>
      <c r="AF72" s="27">
        <v>-3825</v>
      </c>
      <c r="AG72" s="27">
        <v>-18777</v>
      </c>
      <c r="AH72" s="27">
        <v>16073</v>
      </c>
      <c r="AI72" s="24">
        <v>0</v>
      </c>
      <c r="AJ72" s="27">
        <v>16073</v>
      </c>
      <c r="AK72" s="27">
        <v>-6489</v>
      </c>
      <c r="AL72" s="24">
        <v>-324</v>
      </c>
      <c r="AM72" s="27">
        <v>9260</v>
      </c>
      <c r="AN72" s="24">
        <v>0</v>
      </c>
    </row>
    <row r="73" spans="1:40" x14ac:dyDescent="0.25">
      <c r="A73" s="24">
        <v>70</v>
      </c>
      <c r="B73" s="24" t="s">
        <v>164</v>
      </c>
      <c r="C73" s="25">
        <v>33603457</v>
      </c>
      <c r="D73" s="25" t="s">
        <v>66</v>
      </c>
      <c r="E73" s="25" t="s">
        <v>106</v>
      </c>
      <c r="F73" s="25" t="s">
        <v>0</v>
      </c>
      <c r="G73" s="25">
        <v>2</v>
      </c>
      <c r="H73" s="25" t="s">
        <v>72</v>
      </c>
      <c r="I73" s="25" t="s">
        <v>3</v>
      </c>
      <c r="J73" s="26">
        <v>43891</v>
      </c>
      <c r="K73" s="27">
        <v>27196</v>
      </c>
      <c r="L73" s="27">
        <v>27343</v>
      </c>
      <c r="M73" s="27">
        <v>1917</v>
      </c>
      <c r="N73" s="27">
        <v>-4317</v>
      </c>
      <c r="O73" s="24">
        <v>0</v>
      </c>
      <c r="P73" s="24">
        <v>0</v>
      </c>
      <c r="Q73" s="27">
        <v>52138</v>
      </c>
      <c r="R73" s="27">
        <v>-11222</v>
      </c>
      <c r="S73" s="27">
        <v>-3381</v>
      </c>
      <c r="T73" s="27">
        <v>-14183</v>
      </c>
      <c r="U73" s="24">
        <v>0</v>
      </c>
      <c r="V73" s="27">
        <v>-7279</v>
      </c>
      <c r="W73" s="27">
        <v>-36065</v>
      </c>
      <c r="X73" s="27">
        <v>16073</v>
      </c>
      <c r="Y73" s="24">
        <v>70</v>
      </c>
      <c r="Z73" s="27">
        <v>1009</v>
      </c>
      <c r="AA73" s="27">
        <v>-3467</v>
      </c>
      <c r="AB73" s="27">
        <v>-3876</v>
      </c>
      <c r="AC73" s="24">
        <v>-969</v>
      </c>
      <c r="AD73" s="27">
        <v>13924</v>
      </c>
      <c r="AE73" s="27">
        <v>7891</v>
      </c>
      <c r="AF73" s="27">
        <v>-11481</v>
      </c>
      <c r="AG73" s="27">
        <v>3101</v>
      </c>
      <c r="AH73" s="27">
        <v>19174</v>
      </c>
      <c r="AI73" s="27">
        <v>1580</v>
      </c>
      <c r="AJ73" s="27">
        <v>20754</v>
      </c>
      <c r="AK73" s="27">
        <v>-2953</v>
      </c>
      <c r="AL73" s="24">
        <v>-638</v>
      </c>
      <c r="AM73" s="27">
        <v>17162</v>
      </c>
      <c r="AN73" s="24">
        <v>0</v>
      </c>
    </row>
    <row r="74" spans="1:40" x14ac:dyDescent="0.25">
      <c r="A74" s="24">
        <v>71</v>
      </c>
      <c r="B74" s="24" t="s">
        <v>165</v>
      </c>
      <c r="C74" s="25">
        <v>78632767</v>
      </c>
      <c r="D74" s="25" t="s">
        <v>66</v>
      </c>
      <c r="E74" s="25" t="s">
        <v>106</v>
      </c>
      <c r="F74" s="25" t="s">
        <v>0</v>
      </c>
      <c r="G74" s="25">
        <v>2</v>
      </c>
      <c r="H74" s="25" t="s">
        <v>72</v>
      </c>
      <c r="I74" s="25" t="s">
        <v>3</v>
      </c>
      <c r="J74" s="26">
        <v>43891</v>
      </c>
      <c r="K74" s="24">
        <v>-630</v>
      </c>
      <c r="L74" s="24">
        <v>0</v>
      </c>
      <c r="M74" s="27">
        <v>9331</v>
      </c>
      <c r="N74" s="27">
        <v>-49148</v>
      </c>
      <c r="O74" s="27">
        <v>91691</v>
      </c>
      <c r="P74" s="24">
        <v>0</v>
      </c>
      <c r="Q74" s="27">
        <v>51243</v>
      </c>
      <c r="R74" s="27">
        <v>-4442</v>
      </c>
      <c r="S74" s="27">
        <v>-8092</v>
      </c>
      <c r="T74" s="24">
        <v>0</v>
      </c>
      <c r="U74" s="24">
        <v>0</v>
      </c>
      <c r="V74" s="24">
        <v>57</v>
      </c>
      <c r="W74" s="27">
        <v>-12477</v>
      </c>
      <c r="X74" s="27">
        <v>38766</v>
      </c>
      <c r="Y74" s="27">
        <v>4095</v>
      </c>
      <c r="Z74" s="27">
        <v>1482</v>
      </c>
      <c r="AA74" s="27">
        <v>-13454</v>
      </c>
      <c r="AB74" s="27">
        <v>-29451</v>
      </c>
      <c r="AC74" s="27">
        <v>-1890</v>
      </c>
      <c r="AD74" s="24">
        <v>0</v>
      </c>
      <c r="AE74" s="27">
        <v>11524</v>
      </c>
      <c r="AF74" s="27">
        <v>-2963</v>
      </c>
      <c r="AG74" s="27">
        <v>-30657</v>
      </c>
      <c r="AH74" s="27">
        <v>8109</v>
      </c>
      <c r="AI74" s="24">
        <v>104</v>
      </c>
      <c r="AJ74" s="27">
        <v>8213</v>
      </c>
      <c r="AK74" s="24">
        <v>0</v>
      </c>
      <c r="AL74" s="24">
        <v>0</v>
      </c>
      <c r="AM74" s="27">
        <v>8213</v>
      </c>
      <c r="AN74" s="24">
        <v>0</v>
      </c>
    </row>
    <row r="75" spans="1:40" x14ac:dyDescent="0.25">
      <c r="A75" s="24">
        <v>72</v>
      </c>
      <c r="B75" s="24" t="s">
        <v>166</v>
      </c>
      <c r="C75" s="25">
        <v>51963</v>
      </c>
      <c r="D75" s="25" t="s">
        <v>66</v>
      </c>
      <c r="E75" s="25" t="s">
        <v>106</v>
      </c>
      <c r="F75" s="25" t="s">
        <v>68</v>
      </c>
      <c r="G75" s="25">
        <v>2</v>
      </c>
      <c r="H75" s="25" t="s">
        <v>84</v>
      </c>
      <c r="I75" s="25" t="s">
        <v>85</v>
      </c>
      <c r="J75" s="26">
        <v>43891</v>
      </c>
      <c r="K75" s="27">
        <v>1276</v>
      </c>
      <c r="L75" s="24">
        <v>0</v>
      </c>
      <c r="M75" s="27">
        <v>28853</v>
      </c>
      <c r="N75" s="27">
        <v>-15668</v>
      </c>
      <c r="O75" s="27">
        <v>33505</v>
      </c>
      <c r="P75" s="24">
        <v>0</v>
      </c>
      <c r="Q75" s="27">
        <v>47967</v>
      </c>
      <c r="R75" s="27">
        <v>-26139</v>
      </c>
      <c r="S75" s="24">
        <v>0</v>
      </c>
      <c r="T75" s="24">
        <v>0</v>
      </c>
      <c r="U75" s="24">
        <v>0</v>
      </c>
      <c r="V75" s="24">
        <v>-786</v>
      </c>
      <c r="W75" s="27">
        <v>-26925</v>
      </c>
      <c r="X75" s="27">
        <v>21042</v>
      </c>
      <c r="Y75" s="27">
        <v>46651</v>
      </c>
      <c r="Z75" s="24">
        <v>2</v>
      </c>
      <c r="AA75" s="27">
        <v>-20707</v>
      </c>
      <c r="AB75" s="27">
        <v>-40446</v>
      </c>
      <c r="AC75" s="27">
        <v>-4669</v>
      </c>
      <c r="AD75" s="27">
        <v>-2428</v>
      </c>
      <c r="AE75" s="27">
        <v>3380</v>
      </c>
      <c r="AF75" s="27">
        <v>-1316</v>
      </c>
      <c r="AG75" s="27">
        <v>-19533</v>
      </c>
      <c r="AH75" s="27">
        <v>1509</v>
      </c>
      <c r="AI75" s="24">
        <v>2</v>
      </c>
      <c r="AJ75" s="27">
        <v>1511</v>
      </c>
      <c r="AK75" s="27">
        <v>-1460</v>
      </c>
      <c r="AL75" s="24">
        <v>-20</v>
      </c>
      <c r="AM75" s="24">
        <v>31</v>
      </c>
      <c r="AN75" s="24">
        <v>0</v>
      </c>
    </row>
    <row r="76" spans="1:40" x14ac:dyDescent="0.25">
      <c r="A76" s="24">
        <v>73</v>
      </c>
      <c r="B76" s="24" t="s">
        <v>167</v>
      </c>
      <c r="C76" s="25">
        <v>51767</v>
      </c>
      <c r="D76" s="25" t="s">
        <v>66</v>
      </c>
      <c r="E76" s="25" t="s">
        <v>106</v>
      </c>
      <c r="F76" s="25" t="s">
        <v>68</v>
      </c>
      <c r="G76" s="25">
        <v>3</v>
      </c>
      <c r="H76" s="25" t="s">
        <v>72</v>
      </c>
      <c r="I76" s="25" t="s">
        <v>3</v>
      </c>
      <c r="J76" s="26">
        <v>43891</v>
      </c>
      <c r="K76" s="24">
        <v>0</v>
      </c>
      <c r="L76" s="24">
        <v>0</v>
      </c>
      <c r="M76" s="24">
        <v>347</v>
      </c>
      <c r="N76" s="27">
        <v>-19368</v>
      </c>
      <c r="O76" s="27">
        <v>55601</v>
      </c>
      <c r="P76" s="24">
        <v>0</v>
      </c>
      <c r="Q76" s="27">
        <v>36581</v>
      </c>
      <c r="R76" s="24">
        <v>-2</v>
      </c>
      <c r="S76" s="24">
        <v>0</v>
      </c>
      <c r="T76" s="24">
        <v>0</v>
      </c>
      <c r="U76" s="24">
        <v>0</v>
      </c>
      <c r="V76" s="24">
        <v>9</v>
      </c>
      <c r="W76" s="24">
        <v>6</v>
      </c>
      <c r="X76" s="27">
        <v>36587</v>
      </c>
      <c r="Y76" s="27">
        <v>17693</v>
      </c>
      <c r="Z76" s="24">
        <v>0</v>
      </c>
      <c r="AA76" s="27">
        <v>-13140</v>
      </c>
      <c r="AB76" s="27">
        <v>-18206</v>
      </c>
      <c r="AC76" s="27">
        <v>-3535</v>
      </c>
      <c r="AD76" s="24">
        <v>0</v>
      </c>
      <c r="AE76" s="24">
        <v>484</v>
      </c>
      <c r="AF76" s="27">
        <v>-16366</v>
      </c>
      <c r="AG76" s="27">
        <v>-33069</v>
      </c>
      <c r="AH76" s="27">
        <v>3518</v>
      </c>
      <c r="AI76" s="24">
        <v>4</v>
      </c>
      <c r="AJ76" s="27">
        <v>3522</v>
      </c>
      <c r="AK76" s="27">
        <v>-2190</v>
      </c>
      <c r="AL76" s="24">
        <v>0</v>
      </c>
      <c r="AM76" s="27">
        <v>1332</v>
      </c>
      <c r="AN76" s="24">
        <v>0</v>
      </c>
    </row>
    <row r="77" spans="1:40" x14ac:dyDescent="0.25">
      <c r="A77" s="24">
        <v>74</v>
      </c>
      <c r="B77" s="24" t="s">
        <v>168</v>
      </c>
      <c r="C77" s="25">
        <v>50531</v>
      </c>
      <c r="D77" s="25" t="s">
        <v>66</v>
      </c>
      <c r="E77" s="25" t="s">
        <v>106</v>
      </c>
      <c r="F77" s="25" t="s">
        <v>68</v>
      </c>
      <c r="G77" s="25">
        <v>2</v>
      </c>
      <c r="H77" s="25" t="s">
        <v>72</v>
      </c>
      <c r="I77" s="25" t="s">
        <v>3</v>
      </c>
      <c r="J77" s="26">
        <v>43891</v>
      </c>
      <c r="K77" s="27">
        <v>10569</v>
      </c>
      <c r="L77" s="24">
        <v>0</v>
      </c>
      <c r="M77" s="27">
        <v>22399</v>
      </c>
      <c r="N77" s="27">
        <v>-3797</v>
      </c>
      <c r="O77" s="27">
        <v>5400</v>
      </c>
      <c r="P77" s="24">
        <v>0</v>
      </c>
      <c r="Q77" s="27">
        <v>34571</v>
      </c>
      <c r="R77" s="27">
        <v>-41571</v>
      </c>
      <c r="S77" s="24">
        <v>-304</v>
      </c>
      <c r="T77" s="24">
        <v>0</v>
      </c>
      <c r="U77" s="24">
        <v>0</v>
      </c>
      <c r="V77" s="27">
        <v>-1016</v>
      </c>
      <c r="W77" s="27">
        <v>-42890</v>
      </c>
      <c r="X77" s="27">
        <v>-8318</v>
      </c>
      <c r="Y77" s="27">
        <v>1137</v>
      </c>
      <c r="Z77" s="24">
        <v>69</v>
      </c>
      <c r="AA77" s="27">
        <v>-16149</v>
      </c>
      <c r="AB77" s="27">
        <v>-13893</v>
      </c>
      <c r="AC77" s="27">
        <v>-2069</v>
      </c>
      <c r="AD77" s="27">
        <v>2274</v>
      </c>
      <c r="AE77" s="27">
        <v>9233</v>
      </c>
      <c r="AF77" s="27">
        <v>-1127</v>
      </c>
      <c r="AG77" s="27">
        <v>-20525</v>
      </c>
      <c r="AH77" s="27">
        <v>-28843</v>
      </c>
      <c r="AI77" s="24">
        <v>99</v>
      </c>
      <c r="AJ77" s="27">
        <v>-28744</v>
      </c>
      <c r="AK77" s="27">
        <v>-122039</v>
      </c>
      <c r="AL77" s="27">
        <v>-1503</v>
      </c>
      <c r="AM77" s="27">
        <v>-152286</v>
      </c>
      <c r="AN77" s="24">
        <v>0</v>
      </c>
    </row>
    <row r="78" spans="1:40" x14ac:dyDescent="0.25">
      <c r="A78" s="24">
        <v>75</v>
      </c>
      <c r="B78" s="24" t="s">
        <v>169</v>
      </c>
      <c r="C78" s="25">
        <v>51815</v>
      </c>
      <c r="D78" s="25" t="s">
        <v>66</v>
      </c>
      <c r="E78" s="25" t="s">
        <v>106</v>
      </c>
      <c r="F78" s="25" t="s">
        <v>68</v>
      </c>
      <c r="G78" s="25">
        <v>3</v>
      </c>
      <c r="H78" s="25" t="s">
        <v>72</v>
      </c>
      <c r="I78" s="25" t="s">
        <v>3</v>
      </c>
      <c r="J78" s="26">
        <v>43891</v>
      </c>
      <c r="K78" s="27">
        <v>3745</v>
      </c>
      <c r="L78" s="24">
        <v>0</v>
      </c>
      <c r="M78" s="27">
        <v>9434</v>
      </c>
      <c r="N78" s="27">
        <v>-17668</v>
      </c>
      <c r="O78" s="27">
        <v>38813</v>
      </c>
      <c r="P78" s="24">
        <v>0</v>
      </c>
      <c r="Q78" s="27">
        <v>34325</v>
      </c>
      <c r="R78" s="27">
        <v>-6873</v>
      </c>
      <c r="S78" s="27">
        <v>-15203</v>
      </c>
      <c r="T78" s="24">
        <v>0</v>
      </c>
      <c r="U78" s="24">
        <v>0</v>
      </c>
      <c r="V78" s="27">
        <v>-7220</v>
      </c>
      <c r="W78" s="27">
        <v>-29295</v>
      </c>
      <c r="X78" s="27">
        <v>5029</v>
      </c>
      <c r="Y78" s="24">
        <v>814</v>
      </c>
      <c r="Z78" s="24">
        <v>3</v>
      </c>
      <c r="AA78" s="27">
        <v>-6394</v>
      </c>
      <c r="AB78" s="27">
        <v>-4803</v>
      </c>
      <c r="AC78" s="24">
        <v>-873</v>
      </c>
      <c r="AD78" s="24">
        <v>0</v>
      </c>
      <c r="AE78" s="24">
        <v>38</v>
      </c>
      <c r="AF78" s="27">
        <v>-1554</v>
      </c>
      <c r="AG78" s="27">
        <v>-12769</v>
      </c>
      <c r="AH78" s="27">
        <v>-7740</v>
      </c>
      <c r="AI78" s="24">
        <v>64</v>
      </c>
      <c r="AJ78" s="27">
        <v>-7676</v>
      </c>
      <c r="AK78" s="27">
        <v>3590</v>
      </c>
      <c r="AL78" s="24">
        <v>0</v>
      </c>
      <c r="AM78" s="27">
        <v>-4086</v>
      </c>
      <c r="AN78" s="24">
        <v>0</v>
      </c>
    </row>
    <row r="79" spans="1:40" x14ac:dyDescent="0.25">
      <c r="A79" s="24">
        <v>76</v>
      </c>
      <c r="B79" s="24" t="s">
        <v>170</v>
      </c>
      <c r="C79" s="25">
        <v>50328</v>
      </c>
      <c r="D79" s="25" t="s">
        <v>66</v>
      </c>
      <c r="E79" s="25" t="s">
        <v>106</v>
      </c>
      <c r="F79" s="25" t="s">
        <v>68</v>
      </c>
      <c r="G79" s="25">
        <v>2</v>
      </c>
      <c r="H79" s="25" t="s">
        <v>72</v>
      </c>
      <c r="I79" s="25" t="s">
        <v>3</v>
      </c>
      <c r="J79" s="26">
        <v>43891</v>
      </c>
      <c r="K79" s="27">
        <v>12326</v>
      </c>
      <c r="L79" s="24">
        <v>0</v>
      </c>
      <c r="M79" s="27">
        <v>15120</v>
      </c>
      <c r="N79" s="27">
        <v>-5114</v>
      </c>
      <c r="O79" s="27">
        <v>8357</v>
      </c>
      <c r="P79" s="24">
        <v>0</v>
      </c>
      <c r="Q79" s="27">
        <v>30688</v>
      </c>
      <c r="R79" s="27">
        <v>-13967</v>
      </c>
      <c r="S79" s="27">
        <v>-4327</v>
      </c>
      <c r="T79" s="24">
        <v>0</v>
      </c>
      <c r="U79" s="24">
        <v>0</v>
      </c>
      <c r="V79" s="24">
        <v>396</v>
      </c>
      <c r="W79" s="27">
        <v>-17897</v>
      </c>
      <c r="X79" s="27">
        <v>12792</v>
      </c>
      <c r="Y79" s="27">
        <v>40893</v>
      </c>
      <c r="Z79" s="27">
        <v>13827</v>
      </c>
      <c r="AA79" s="27">
        <v>-25501</v>
      </c>
      <c r="AB79" s="27">
        <v>-30856</v>
      </c>
      <c r="AC79" s="27">
        <v>-5602</v>
      </c>
      <c r="AD79" s="24">
        <v>0</v>
      </c>
      <c r="AE79" s="27">
        <v>4816</v>
      </c>
      <c r="AF79" s="27">
        <v>-8252</v>
      </c>
      <c r="AG79" s="27">
        <v>-10676</v>
      </c>
      <c r="AH79" s="27">
        <v>2116</v>
      </c>
      <c r="AI79" s="24">
        <v>-288</v>
      </c>
      <c r="AJ79" s="27">
        <v>1828</v>
      </c>
      <c r="AK79" s="24">
        <v>-787</v>
      </c>
      <c r="AL79" s="24">
        <v>-27</v>
      </c>
      <c r="AM79" s="27">
        <v>1014</v>
      </c>
      <c r="AN79" s="24">
        <v>0</v>
      </c>
    </row>
    <row r="80" spans="1:40" x14ac:dyDescent="0.25">
      <c r="A80" s="24">
        <v>77</v>
      </c>
      <c r="B80" s="24" t="s">
        <v>171</v>
      </c>
      <c r="C80" s="25">
        <v>517645</v>
      </c>
      <c r="D80" s="25" t="s">
        <v>66</v>
      </c>
      <c r="E80" s="25" t="s">
        <v>106</v>
      </c>
      <c r="F80" s="25" t="s">
        <v>0</v>
      </c>
      <c r="G80" s="25">
        <v>2</v>
      </c>
      <c r="H80" s="25" t="s">
        <v>172</v>
      </c>
      <c r="I80" s="25" t="s">
        <v>3</v>
      </c>
      <c r="J80" s="26">
        <v>43891</v>
      </c>
      <c r="K80" s="27">
        <v>22726</v>
      </c>
      <c r="L80" s="24">
        <v>0</v>
      </c>
      <c r="M80" s="27">
        <v>2080</v>
      </c>
      <c r="N80" s="24">
        <v>-374</v>
      </c>
      <c r="O80" s="24">
        <v>0</v>
      </c>
      <c r="P80" s="24">
        <v>0</v>
      </c>
      <c r="Q80" s="27">
        <v>24432</v>
      </c>
      <c r="R80" s="27">
        <v>-8173</v>
      </c>
      <c r="S80" s="27">
        <v>-1421</v>
      </c>
      <c r="T80" s="24">
        <v>0</v>
      </c>
      <c r="U80" s="24">
        <v>0</v>
      </c>
      <c r="V80" s="27">
        <v>-1516</v>
      </c>
      <c r="W80" s="27">
        <v>-11110</v>
      </c>
      <c r="X80" s="27">
        <v>13321</v>
      </c>
      <c r="Y80" s="24">
        <v>175</v>
      </c>
      <c r="Z80" s="24">
        <v>140</v>
      </c>
      <c r="AA80" s="27">
        <v>-2595</v>
      </c>
      <c r="AB80" s="27">
        <v>-2466</v>
      </c>
      <c r="AC80" s="24">
        <v>-809</v>
      </c>
      <c r="AD80" s="27">
        <v>-1023</v>
      </c>
      <c r="AE80" s="24">
        <v>0</v>
      </c>
      <c r="AF80" s="24">
        <v>0</v>
      </c>
      <c r="AG80" s="27">
        <v>-6577</v>
      </c>
      <c r="AH80" s="27">
        <v>6744</v>
      </c>
      <c r="AI80" s="24">
        <v>65</v>
      </c>
      <c r="AJ80" s="27">
        <v>6809</v>
      </c>
      <c r="AK80" s="24">
        <v>744</v>
      </c>
      <c r="AL80" s="24">
        <v>-600</v>
      </c>
      <c r="AM80" s="27">
        <v>6953</v>
      </c>
      <c r="AN80" s="24">
        <v>0</v>
      </c>
    </row>
    <row r="81" spans="1:40" x14ac:dyDescent="0.25">
      <c r="A81" s="24">
        <v>78</v>
      </c>
      <c r="B81" s="24" t="s">
        <v>173</v>
      </c>
      <c r="C81" s="25">
        <v>31880826</v>
      </c>
      <c r="D81" s="25" t="s">
        <v>66</v>
      </c>
      <c r="E81" s="25" t="s">
        <v>106</v>
      </c>
      <c r="F81" s="25" t="s">
        <v>0</v>
      </c>
      <c r="G81" s="25">
        <v>2</v>
      </c>
      <c r="H81" s="25" t="s">
        <v>84</v>
      </c>
      <c r="I81" s="25" t="s">
        <v>85</v>
      </c>
      <c r="J81" s="26">
        <v>43891</v>
      </c>
      <c r="K81" s="27">
        <v>17709</v>
      </c>
      <c r="L81" s="24">
        <v>0</v>
      </c>
      <c r="M81" s="27">
        <v>5709</v>
      </c>
      <c r="N81" s="24">
        <v>0</v>
      </c>
      <c r="O81" s="24">
        <v>0</v>
      </c>
      <c r="P81" s="24">
        <v>0</v>
      </c>
      <c r="Q81" s="27">
        <v>23418</v>
      </c>
      <c r="R81" s="27">
        <v>-10008</v>
      </c>
      <c r="S81" s="24">
        <v>-32</v>
      </c>
      <c r="T81" s="24">
        <v>0</v>
      </c>
      <c r="U81" s="24">
        <v>0</v>
      </c>
      <c r="V81" s="27">
        <v>-5641</v>
      </c>
      <c r="W81" s="27">
        <v>-15681</v>
      </c>
      <c r="X81" s="27">
        <v>7737</v>
      </c>
      <c r="Y81" s="24">
        <v>134</v>
      </c>
      <c r="Z81" s="27">
        <v>1159</v>
      </c>
      <c r="AA81" s="27">
        <v>-3331</v>
      </c>
      <c r="AB81" s="27">
        <v>-3186</v>
      </c>
      <c r="AC81" s="24">
        <v>-755</v>
      </c>
      <c r="AD81" s="24">
        <v>0</v>
      </c>
      <c r="AE81" s="24">
        <v>3</v>
      </c>
      <c r="AF81" s="24">
        <v>0</v>
      </c>
      <c r="AG81" s="27">
        <v>-5977</v>
      </c>
      <c r="AH81" s="27">
        <v>1760</v>
      </c>
      <c r="AI81" s="24">
        <v>5</v>
      </c>
      <c r="AJ81" s="27">
        <v>1765</v>
      </c>
      <c r="AK81" s="24">
        <v>0</v>
      </c>
      <c r="AL81" s="24">
        <v>-646</v>
      </c>
      <c r="AM81" s="27">
        <v>1119</v>
      </c>
      <c r="AN81" s="24">
        <v>0</v>
      </c>
    </row>
    <row r="82" spans="1:40" x14ac:dyDescent="0.25">
      <c r="A82" s="24">
        <v>79</v>
      </c>
      <c r="B82" s="24" t="s">
        <v>174</v>
      </c>
      <c r="C82" s="25">
        <v>44189447</v>
      </c>
      <c r="D82" s="25" t="s">
        <v>66</v>
      </c>
      <c r="E82" s="25" t="s">
        <v>106</v>
      </c>
      <c r="F82" s="25" t="s">
        <v>0</v>
      </c>
      <c r="G82" s="25">
        <v>3</v>
      </c>
      <c r="H82" s="25" t="s">
        <v>72</v>
      </c>
      <c r="I82" s="25" t="s">
        <v>3</v>
      </c>
      <c r="J82" s="26">
        <v>43891</v>
      </c>
      <c r="K82" s="24">
        <v>0</v>
      </c>
      <c r="L82" s="24">
        <v>0</v>
      </c>
      <c r="M82" s="24">
        <v>895</v>
      </c>
      <c r="N82" s="27">
        <v>18990</v>
      </c>
      <c r="O82" s="24">
        <v>75</v>
      </c>
      <c r="P82" s="24">
        <v>0</v>
      </c>
      <c r="Q82" s="27">
        <v>19960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7">
        <v>19960</v>
      </c>
      <c r="Y82" s="24">
        <v>0</v>
      </c>
      <c r="Z82" s="24">
        <v>0</v>
      </c>
      <c r="AA82" s="24">
        <v>-558</v>
      </c>
      <c r="AB82" s="24">
        <v>-741</v>
      </c>
      <c r="AC82" s="24">
        <v>-928</v>
      </c>
      <c r="AD82" s="24">
        <v>0</v>
      </c>
      <c r="AE82" s="24">
        <v>0</v>
      </c>
      <c r="AF82" s="24">
        <v>0</v>
      </c>
      <c r="AG82" s="27">
        <v>-2227</v>
      </c>
      <c r="AH82" s="27">
        <v>17733</v>
      </c>
      <c r="AI82" s="24">
        <v>0</v>
      </c>
      <c r="AJ82" s="27">
        <v>17733</v>
      </c>
      <c r="AK82" s="27">
        <v>-5226</v>
      </c>
      <c r="AL82" s="24">
        <v>0</v>
      </c>
      <c r="AM82" s="27">
        <v>12507</v>
      </c>
      <c r="AN82" s="24">
        <v>0</v>
      </c>
    </row>
    <row r="83" spans="1:40" x14ac:dyDescent="0.25">
      <c r="A83" s="24">
        <v>80</v>
      </c>
      <c r="B83" s="24" t="s">
        <v>175</v>
      </c>
      <c r="C83" s="25">
        <v>31597552</v>
      </c>
      <c r="D83" s="25" t="s">
        <v>66</v>
      </c>
      <c r="E83" s="25" t="s">
        <v>80</v>
      </c>
      <c r="F83" s="25" t="s">
        <v>0</v>
      </c>
      <c r="G83" s="25">
        <v>2</v>
      </c>
      <c r="H83" s="25" t="s">
        <v>84</v>
      </c>
      <c r="I83" s="25" t="s">
        <v>85</v>
      </c>
      <c r="J83" s="26">
        <v>43891</v>
      </c>
      <c r="K83" s="24">
        <v>0</v>
      </c>
      <c r="L83" s="24">
        <v>0</v>
      </c>
      <c r="M83" s="27">
        <v>13891</v>
      </c>
      <c r="N83" s="24">
        <v>0</v>
      </c>
      <c r="O83" s="24">
        <v>0</v>
      </c>
      <c r="P83" s="24">
        <v>0</v>
      </c>
      <c r="Q83" s="27">
        <v>13891</v>
      </c>
      <c r="R83" s="27">
        <v>-12614</v>
      </c>
      <c r="S83" s="24">
        <v>0</v>
      </c>
      <c r="T83" s="24">
        <v>0</v>
      </c>
      <c r="U83" s="24">
        <v>0</v>
      </c>
      <c r="V83" s="24">
        <v>0</v>
      </c>
      <c r="W83" s="27">
        <v>-12614</v>
      </c>
      <c r="X83" s="27">
        <v>1277</v>
      </c>
      <c r="Y83" s="24">
        <v>50</v>
      </c>
      <c r="Z83" s="24">
        <v>0</v>
      </c>
      <c r="AA83" s="24">
        <v>-224</v>
      </c>
      <c r="AB83" s="27">
        <v>-1457</v>
      </c>
      <c r="AC83" s="24">
        <v>-63</v>
      </c>
      <c r="AD83" s="24">
        <v>0</v>
      </c>
      <c r="AE83" s="24">
        <v>0</v>
      </c>
      <c r="AF83" s="24">
        <v>0</v>
      </c>
      <c r="AG83" s="27">
        <v>-1694</v>
      </c>
      <c r="AH83" s="24">
        <v>-417</v>
      </c>
      <c r="AI83" s="24">
        <v>0</v>
      </c>
      <c r="AJ83" s="24">
        <v>-417</v>
      </c>
      <c r="AK83" s="24">
        <v>0</v>
      </c>
      <c r="AL83" s="24">
        <v>0</v>
      </c>
      <c r="AM83" s="24">
        <v>-417</v>
      </c>
      <c r="AN83" s="24">
        <v>0</v>
      </c>
    </row>
    <row r="84" spans="1:40" x14ac:dyDescent="0.25">
      <c r="A84" s="24">
        <v>81</v>
      </c>
      <c r="B84" s="24" t="s">
        <v>176</v>
      </c>
      <c r="C84" s="25">
        <v>10264663</v>
      </c>
      <c r="D84" s="25" t="s">
        <v>66</v>
      </c>
      <c r="E84" s="25" t="s">
        <v>106</v>
      </c>
      <c r="F84" s="25" t="s">
        <v>0</v>
      </c>
      <c r="G84" s="25">
        <v>2</v>
      </c>
      <c r="H84" s="25" t="s">
        <v>72</v>
      </c>
      <c r="I84" s="25" t="s">
        <v>3</v>
      </c>
      <c r="J84" s="26">
        <v>43891</v>
      </c>
      <c r="K84" s="27">
        <v>4522</v>
      </c>
      <c r="L84" s="24">
        <v>0</v>
      </c>
      <c r="M84" s="27">
        <v>9180</v>
      </c>
      <c r="N84" s="24">
        <v>0</v>
      </c>
      <c r="O84" s="24">
        <v>0</v>
      </c>
      <c r="P84" s="24">
        <v>0</v>
      </c>
      <c r="Q84" s="27">
        <v>13701</v>
      </c>
      <c r="R84" s="27">
        <v>-5949</v>
      </c>
      <c r="S84" s="24">
        <v>0</v>
      </c>
      <c r="T84" s="24">
        <v>0</v>
      </c>
      <c r="U84" s="24">
        <v>0</v>
      </c>
      <c r="V84" s="24">
        <v>-412</v>
      </c>
      <c r="W84" s="27">
        <v>-6361</v>
      </c>
      <c r="X84" s="27">
        <v>7340</v>
      </c>
      <c r="Y84" s="24">
        <v>1</v>
      </c>
      <c r="Z84" s="24">
        <v>0</v>
      </c>
      <c r="AA84" s="27">
        <v>-9768</v>
      </c>
      <c r="AB84" s="27">
        <v>-12221</v>
      </c>
      <c r="AC84" s="27">
        <v>-2634</v>
      </c>
      <c r="AD84" s="24">
        <v>0</v>
      </c>
      <c r="AE84" s="27">
        <v>47129</v>
      </c>
      <c r="AF84" s="27">
        <v>-20586</v>
      </c>
      <c r="AG84" s="27">
        <v>1920</v>
      </c>
      <c r="AH84" s="27">
        <v>9260</v>
      </c>
      <c r="AI84" s="24">
        <v>0</v>
      </c>
      <c r="AJ84" s="27">
        <v>9260</v>
      </c>
      <c r="AK84" s="27">
        <v>-3625</v>
      </c>
      <c r="AL84" s="27">
        <v>-1195</v>
      </c>
      <c r="AM84" s="27">
        <v>4441</v>
      </c>
      <c r="AN84" s="24">
        <v>0</v>
      </c>
    </row>
    <row r="85" spans="1:40" x14ac:dyDescent="0.25">
      <c r="A85" s="24">
        <v>82</v>
      </c>
      <c r="B85" s="24" t="s">
        <v>177</v>
      </c>
      <c r="C85" s="25">
        <v>51808</v>
      </c>
      <c r="D85" s="25" t="s">
        <v>66</v>
      </c>
      <c r="E85" s="25" t="s">
        <v>106</v>
      </c>
      <c r="F85" s="25" t="s">
        <v>68</v>
      </c>
      <c r="G85" s="25">
        <v>3</v>
      </c>
      <c r="H85" s="25" t="s">
        <v>84</v>
      </c>
      <c r="I85" s="25" t="s">
        <v>85</v>
      </c>
      <c r="J85" s="26">
        <v>43891</v>
      </c>
      <c r="K85" s="24">
        <v>0</v>
      </c>
      <c r="L85" s="24">
        <v>0</v>
      </c>
      <c r="M85" s="27">
        <v>8774</v>
      </c>
      <c r="N85" s="24">
        <v>0</v>
      </c>
      <c r="O85" s="24">
        <v>0</v>
      </c>
      <c r="P85" s="24">
        <v>0</v>
      </c>
      <c r="Q85" s="27">
        <v>8774</v>
      </c>
      <c r="R85" s="24">
        <v>-116</v>
      </c>
      <c r="S85" s="24">
        <v>0</v>
      </c>
      <c r="T85" s="24">
        <v>0</v>
      </c>
      <c r="U85" s="24">
        <v>0</v>
      </c>
      <c r="V85" s="24">
        <v>-233</v>
      </c>
      <c r="W85" s="24">
        <v>-349</v>
      </c>
      <c r="X85" s="27">
        <v>8425</v>
      </c>
      <c r="Y85" s="27">
        <v>100024</v>
      </c>
      <c r="Z85" s="27">
        <v>1590</v>
      </c>
      <c r="AA85" s="27">
        <v>-31339</v>
      </c>
      <c r="AB85" s="27">
        <v>-16112</v>
      </c>
      <c r="AC85" s="27">
        <v>-8078</v>
      </c>
      <c r="AD85" s="24">
        <v>17</v>
      </c>
      <c r="AE85" s="27">
        <v>1949</v>
      </c>
      <c r="AF85" s="27">
        <v>-2850</v>
      </c>
      <c r="AG85" s="27">
        <v>45201</v>
      </c>
      <c r="AH85" s="27">
        <v>53627</v>
      </c>
      <c r="AI85" s="24">
        <v>4</v>
      </c>
      <c r="AJ85" s="27">
        <v>53631</v>
      </c>
      <c r="AK85" s="27">
        <v>-17556</v>
      </c>
      <c r="AL85" s="24">
        <v>0</v>
      </c>
      <c r="AM85" s="27">
        <v>36075</v>
      </c>
      <c r="AN85" s="24">
        <v>0</v>
      </c>
    </row>
    <row r="86" spans="1:40" x14ac:dyDescent="0.25">
      <c r="A86" s="24">
        <v>83</v>
      </c>
      <c r="B86" s="24" t="s">
        <v>178</v>
      </c>
      <c r="C86" s="25">
        <v>15357060</v>
      </c>
      <c r="D86" s="25" t="s">
        <v>66</v>
      </c>
      <c r="E86" s="25" t="s">
        <v>106</v>
      </c>
      <c r="F86" s="25" t="s">
        <v>0</v>
      </c>
      <c r="G86" s="25">
        <v>3</v>
      </c>
      <c r="H86" s="25" t="s">
        <v>72</v>
      </c>
      <c r="I86" s="25" t="s">
        <v>3</v>
      </c>
      <c r="J86" s="26">
        <v>43891</v>
      </c>
      <c r="K86" s="27">
        <v>2644</v>
      </c>
      <c r="L86" s="24">
        <v>0</v>
      </c>
      <c r="M86" s="27">
        <v>4399</v>
      </c>
      <c r="N86" s="24">
        <v>0</v>
      </c>
      <c r="O86" s="27">
        <v>1455</v>
      </c>
      <c r="P86" s="24">
        <v>0</v>
      </c>
      <c r="Q86" s="27">
        <v>8498</v>
      </c>
      <c r="R86" s="27">
        <v>-3430</v>
      </c>
      <c r="S86" s="24">
        <v>0</v>
      </c>
      <c r="T86" s="24">
        <v>0</v>
      </c>
      <c r="U86" s="24">
        <v>0</v>
      </c>
      <c r="V86" s="27">
        <v>2329</v>
      </c>
      <c r="W86" s="27">
        <v>-1100</v>
      </c>
      <c r="X86" s="27">
        <v>7398</v>
      </c>
      <c r="Y86" s="24">
        <v>33</v>
      </c>
      <c r="Z86" s="24">
        <v>3</v>
      </c>
      <c r="AA86" s="27">
        <v>-1644</v>
      </c>
      <c r="AB86" s="27">
        <v>-1715</v>
      </c>
      <c r="AC86" s="24">
        <v>-243</v>
      </c>
      <c r="AD86" s="24">
        <v>0</v>
      </c>
      <c r="AE86" s="24">
        <v>0</v>
      </c>
      <c r="AF86" s="24">
        <v>-2</v>
      </c>
      <c r="AG86" s="27">
        <v>-3568</v>
      </c>
      <c r="AH86" s="27">
        <v>3830</v>
      </c>
      <c r="AI86" s="24">
        <v>0</v>
      </c>
      <c r="AJ86" s="27">
        <v>3830</v>
      </c>
      <c r="AK86" s="24">
        <v>-568</v>
      </c>
      <c r="AL86" s="24">
        <v>-63</v>
      </c>
      <c r="AM86" s="27">
        <v>3200</v>
      </c>
      <c r="AN86" s="24">
        <v>0</v>
      </c>
    </row>
    <row r="87" spans="1:40" x14ac:dyDescent="0.25">
      <c r="A87" s="24">
        <v>84</v>
      </c>
      <c r="B87" s="24" t="s">
        <v>179</v>
      </c>
      <c r="C87" s="25">
        <v>997185</v>
      </c>
      <c r="D87" s="25" t="s">
        <v>66</v>
      </c>
      <c r="E87" s="25" t="s">
        <v>106</v>
      </c>
      <c r="F87" s="25" t="s">
        <v>0</v>
      </c>
      <c r="G87" s="25">
        <v>2</v>
      </c>
      <c r="H87" s="25" t="s">
        <v>72</v>
      </c>
      <c r="I87" s="25" t="s">
        <v>3</v>
      </c>
      <c r="J87" s="26">
        <v>43891</v>
      </c>
      <c r="K87" s="24">
        <v>0</v>
      </c>
      <c r="L87" s="24">
        <v>0</v>
      </c>
      <c r="M87" s="27">
        <v>7427</v>
      </c>
      <c r="N87" s="24">
        <v>0</v>
      </c>
      <c r="O87" s="24">
        <v>883</v>
      </c>
      <c r="P87" s="24">
        <v>0</v>
      </c>
      <c r="Q87" s="27">
        <v>8310</v>
      </c>
      <c r="R87" s="27">
        <v>-3386</v>
      </c>
      <c r="S87" s="24">
        <v>0</v>
      </c>
      <c r="T87" s="24">
        <v>0</v>
      </c>
      <c r="U87" s="24">
        <v>0</v>
      </c>
      <c r="V87" s="24">
        <v>0</v>
      </c>
      <c r="W87" s="27">
        <v>-3386</v>
      </c>
      <c r="X87" s="27">
        <v>4924</v>
      </c>
      <c r="Y87" s="24">
        <v>538</v>
      </c>
      <c r="Z87" s="27">
        <v>6808</v>
      </c>
      <c r="AA87" s="24">
        <v>0</v>
      </c>
      <c r="AB87" s="27">
        <v>-5262</v>
      </c>
      <c r="AC87" s="24">
        <v>-906</v>
      </c>
      <c r="AD87" s="24">
        <v>0</v>
      </c>
      <c r="AE87" s="24">
        <v>0</v>
      </c>
      <c r="AF87" s="24">
        <v>-18</v>
      </c>
      <c r="AG87" s="27">
        <v>1160</v>
      </c>
      <c r="AH87" s="27">
        <v>6084</v>
      </c>
      <c r="AI87" s="24">
        <v>0</v>
      </c>
      <c r="AJ87" s="27">
        <v>6084</v>
      </c>
      <c r="AK87" s="27">
        <v>-2746</v>
      </c>
      <c r="AL87" s="24">
        <v>0</v>
      </c>
      <c r="AM87" s="27">
        <v>3338</v>
      </c>
      <c r="AN87" s="24">
        <v>0</v>
      </c>
    </row>
    <row r="88" spans="1:40" x14ac:dyDescent="0.25">
      <c r="A88" s="24">
        <v>85</v>
      </c>
      <c r="B88" s="24" t="s">
        <v>180</v>
      </c>
      <c r="C88" s="25">
        <v>51949</v>
      </c>
      <c r="D88" s="25" t="s">
        <v>66</v>
      </c>
      <c r="E88" s="25" t="s">
        <v>106</v>
      </c>
      <c r="F88" s="25" t="s">
        <v>68</v>
      </c>
      <c r="G88" s="25">
        <v>3</v>
      </c>
      <c r="H88" s="25" t="s">
        <v>72</v>
      </c>
      <c r="I88" s="25" t="s">
        <v>3</v>
      </c>
      <c r="J88" s="26">
        <v>43891</v>
      </c>
      <c r="K88" s="27">
        <v>1013</v>
      </c>
      <c r="L88" s="24">
        <v>0</v>
      </c>
      <c r="M88" s="27">
        <v>5243</v>
      </c>
      <c r="N88" s="24">
        <v>76</v>
      </c>
      <c r="O88" s="27">
        <v>1887</v>
      </c>
      <c r="P88" s="24">
        <v>0</v>
      </c>
      <c r="Q88" s="27">
        <v>8219</v>
      </c>
      <c r="R88" s="24">
        <v>-62</v>
      </c>
      <c r="S88" s="24">
        <v>0</v>
      </c>
      <c r="T88" s="24">
        <v>0</v>
      </c>
      <c r="U88" s="24">
        <v>0</v>
      </c>
      <c r="V88" s="24">
        <v>182</v>
      </c>
      <c r="W88" s="24">
        <v>119</v>
      </c>
      <c r="X88" s="27">
        <v>8339</v>
      </c>
      <c r="Y88" s="27">
        <v>9173</v>
      </c>
      <c r="Z88" s="24">
        <v>0</v>
      </c>
      <c r="AA88" s="27">
        <v>-8356</v>
      </c>
      <c r="AB88" s="27">
        <v>-10365</v>
      </c>
      <c r="AC88" s="24">
        <v>-977</v>
      </c>
      <c r="AD88" s="24">
        <v>0</v>
      </c>
      <c r="AE88" s="27">
        <v>4725</v>
      </c>
      <c r="AF88" s="27">
        <v>-3263</v>
      </c>
      <c r="AG88" s="27">
        <v>-9063</v>
      </c>
      <c r="AH88" s="24">
        <v>-725</v>
      </c>
      <c r="AI88" s="24">
        <v>0</v>
      </c>
      <c r="AJ88" s="24">
        <v>-725</v>
      </c>
      <c r="AK88" s="24">
        <v>154</v>
      </c>
      <c r="AL88" s="24">
        <v>0</v>
      </c>
      <c r="AM88" s="24">
        <v>-570</v>
      </c>
      <c r="AN88" s="24">
        <v>0</v>
      </c>
    </row>
    <row r="89" spans="1:40" x14ac:dyDescent="0.25">
      <c r="A89" s="24">
        <v>86</v>
      </c>
      <c r="B89" s="24" t="s">
        <v>181</v>
      </c>
      <c r="C89" s="25">
        <v>9274232</v>
      </c>
      <c r="D89" s="25" t="s">
        <v>66</v>
      </c>
      <c r="E89" s="25" t="s">
        <v>106</v>
      </c>
      <c r="F89" s="25" t="s">
        <v>0</v>
      </c>
      <c r="G89" s="25">
        <v>3</v>
      </c>
      <c r="H89" s="25" t="s">
        <v>72</v>
      </c>
      <c r="I89" s="25" t="s">
        <v>3</v>
      </c>
      <c r="J89" s="26">
        <v>43891</v>
      </c>
      <c r="K89" s="24">
        <v>0</v>
      </c>
      <c r="L89" s="24">
        <v>0</v>
      </c>
      <c r="M89" s="27">
        <v>7993</v>
      </c>
      <c r="N89" s="24">
        <v>0</v>
      </c>
      <c r="O89" s="24">
        <v>27</v>
      </c>
      <c r="P89" s="24">
        <v>0</v>
      </c>
      <c r="Q89" s="27">
        <v>8020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7">
        <v>8020</v>
      </c>
      <c r="Y89" s="24">
        <v>0</v>
      </c>
      <c r="Z89" s="24">
        <v>0</v>
      </c>
      <c r="AA89" s="27">
        <v>-3591</v>
      </c>
      <c r="AB89" s="27">
        <v>-3738</v>
      </c>
      <c r="AC89" s="24">
        <v>-378</v>
      </c>
      <c r="AD89" s="24">
        <v>0</v>
      </c>
      <c r="AE89" s="24">
        <v>98</v>
      </c>
      <c r="AF89" s="24">
        <v>0</v>
      </c>
      <c r="AG89" s="27">
        <v>-7609</v>
      </c>
      <c r="AH89" s="24">
        <v>411</v>
      </c>
      <c r="AI89" s="24">
        <v>0</v>
      </c>
      <c r="AJ89" s="24">
        <v>411</v>
      </c>
      <c r="AK89" s="24">
        <v>-172</v>
      </c>
      <c r="AL89" s="24">
        <v>0</v>
      </c>
      <c r="AM89" s="24">
        <v>239</v>
      </c>
      <c r="AN89" s="24">
        <v>0</v>
      </c>
    </row>
    <row r="90" spans="1:40" x14ac:dyDescent="0.25">
      <c r="A90" s="24">
        <v>87</v>
      </c>
      <c r="B90" s="24" t="s">
        <v>182</v>
      </c>
      <c r="C90" s="25">
        <v>52072</v>
      </c>
      <c r="D90" s="25" t="s">
        <v>66</v>
      </c>
      <c r="E90" s="25" t="s">
        <v>106</v>
      </c>
      <c r="F90" s="25" t="s">
        <v>68</v>
      </c>
      <c r="G90" s="25">
        <v>2</v>
      </c>
      <c r="H90" s="25" t="s">
        <v>72</v>
      </c>
      <c r="I90" s="25" t="s">
        <v>3</v>
      </c>
      <c r="J90" s="26">
        <v>43891</v>
      </c>
      <c r="K90" s="27">
        <v>4141</v>
      </c>
      <c r="L90" s="24">
        <v>0</v>
      </c>
      <c r="M90" s="27">
        <v>15000</v>
      </c>
      <c r="N90" s="27">
        <v>-12617</v>
      </c>
      <c r="O90" s="24">
        <v>707</v>
      </c>
      <c r="P90" s="24">
        <v>0</v>
      </c>
      <c r="Q90" s="27">
        <v>7230</v>
      </c>
      <c r="R90" s="27">
        <v>-16859</v>
      </c>
      <c r="S90" s="24">
        <v>0</v>
      </c>
      <c r="T90" s="24">
        <v>0</v>
      </c>
      <c r="U90" s="24">
        <v>0</v>
      </c>
      <c r="V90" s="27">
        <v>-1989</v>
      </c>
      <c r="W90" s="27">
        <v>-18848</v>
      </c>
      <c r="X90" s="27">
        <v>-11618</v>
      </c>
      <c r="Y90" s="27">
        <v>13042</v>
      </c>
      <c r="Z90" s="27">
        <v>1543</v>
      </c>
      <c r="AA90" s="27">
        <v>-50740</v>
      </c>
      <c r="AB90" s="27">
        <v>-110304</v>
      </c>
      <c r="AC90" s="27">
        <v>-1377</v>
      </c>
      <c r="AD90" s="27">
        <v>-18133</v>
      </c>
      <c r="AE90" s="27">
        <v>11844</v>
      </c>
      <c r="AF90" s="27">
        <v>-7062</v>
      </c>
      <c r="AG90" s="27">
        <v>-161186</v>
      </c>
      <c r="AH90" s="27">
        <v>-172804</v>
      </c>
      <c r="AI90" s="24">
        <v>0</v>
      </c>
      <c r="AJ90" s="27">
        <v>-172804</v>
      </c>
      <c r="AK90" s="27">
        <v>73393</v>
      </c>
      <c r="AL90" s="27">
        <v>-10389</v>
      </c>
      <c r="AM90" s="27">
        <v>-109800</v>
      </c>
      <c r="AN90" s="24">
        <v>0</v>
      </c>
    </row>
    <row r="91" spans="1:40" x14ac:dyDescent="0.25">
      <c r="A91" s="24">
        <v>88</v>
      </c>
      <c r="B91" s="24" t="s">
        <v>183</v>
      </c>
      <c r="C91" s="25">
        <v>4866275</v>
      </c>
      <c r="D91" s="25" t="s">
        <v>66</v>
      </c>
      <c r="E91" s="25" t="s">
        <v>106</v>
      </c>
      <c r="F91" s="25" t="s">
        <v>0</v>
      </c>
      <c r="G91" s="25">
        <v>3</v>
      </c>
      <c r="H91" s="25" t="s">
        <v>72</v>
      </c>
      <c r="I91" s="25" t="s">
        <v>3</v>
      </c>
      <c r="J91" s="26">
        <v>43891</v>
      </c>
      <c r="K91" s="27">
        <v>6400</v>
      </c>
      <c r="L91" s="24">
        <v>0</v>
      </c>
      <c r="M91" s="24">
        <v>389</v>
      </c>
      <c r="N91" s="24">
        <v>0</v>
      </c>
      <c r="O91" s="24">
        <v>0</v>
      </c>
      <c r="P91" s="24">
        <v>0</v>
      </c>
      <c r="Q91" s="27">
        <v>6789</v>
      </c>
      <c r="R91" s="24">
        <v>-986</v>
      </c>
      <c r="S91" s="24">
        <v>0</v>
      </c>
      <c r="T91" s="24">
        <v>0</v>
      </c>
      <c r="U91" s="24">
        <v>0</v>
      </c>
      <c r="V91" s="27">
        <v>-1513</v>
      </c>
      <c r="W91" s="27">
        <v>-2499</v>
      </c>
      <c r="X91" s="27">
        <v>4290</v>
      </c>
      <c r="Y91" s="24">
        <v>0</v>
      </c>
      <c r="Z91" s="24">
        <v>0</v>
      </c>
      <c r="AA91" s="27">
        <v>-3514</v>
      </c>
      <c r="AB91" s="27">
        <v>-2518</v>
      </c>
      <c r="AC91" s="24">
        <v>-275</v>
      </c>
      <c r="AD91" s="24">
        <v>-840</v>
      </c>
      <c r="AE91" s="24">
        <v>47</v>
      </c>
      <c r="AF91" s="24">
        <v>0</v>
      </c>
      <c r="AG91" s="27">
        <v>-7099</v>
      </c>
      <c r="AH91" s="27">
        <v>-2809</v>
      </c>
      <c r="AI91" s="24">
        <v>60</v>
      </c>
      <c r="AJ91" s="27">
        <v>-2749</v>
      </c>
      <c r="AK91" s="24">
        <v>0</v>
      </c>
      <c r="AL91" s="24">
        <v>0</v>
      </c>
      <c r="AM91" s="27">
        <v>-2749</v>
      </c>
      <c r="AN91" s="24">
        <v>0</v>
      </c>
    </row>
    <row r="92" spans="1:40" x14ac:dyDescent="0.25">
      <c r="A92" s="24">
        <v>89</v>
      </c>
      <c r="B92" s="24" t="s">
        <v>184</v>
      </c>
      <c r="C92" s="25">
        <v>54403563</v>
      </c>
      <c r="D92" s="25" t="s">
        <v>66</v>
      </c>
      <c r="E92" s="25" t="s">
        <v>106</v>
      </c>
      <c r="F92" s="25" t="s">
        <v>0</v>
      </c>
      <c r="G92" s="25">
        <v>2</v>
      </c>
      <c r="H92" s="25" t="s">
        <v>84</v>
      </c>
      <c r="I92" s="25" t="s">
        <v>85</v>
      </c>
      <c r="J92" s="26">
        <v>43891</v>
      </c>
      <c r="K92" s="27">
        <v>5779</v>
      </c>
      <c r="L92" s="24">
        <v>0</v>
      </c>
      <c r="M92" s="27">
        <v>1009</v>
      </c>
      <c r="N92" s="24">
        <v>0</v>
      </c>
      <c r="O92" s="24">
        <v>0</v>
      </c>
      <c r="P92" s="24">
        <v>0</v>
      </c>
      <c r="Q92" s="27">
        <v>6788</v>
      </c>
      <c r="R92" s="27">
        <v>-2057</v>
      </c>
      <c r="S92" s="24">
        <v>0</v>
      </c>
      <c r="T92" s="24">
        <v>0</v>
      </c>
      <c r="U92" s="24">
        <v>0</v>
      </c>
      <c r="V92" s="24">
        <v>-229</v>
      </c>
      <c r="W92" s="27">
        <v>-2286</v>
      </c>
      <c r="X92" s="27">
        <v>4502</v>
      </c>
      <c r="Y92" s="24">
        <v>120</v>
      </c>
      <c r="Z92" s="27">
        <v>1252</v>
      </c>
      <c r="AA92" s="27">
        <v>-2744</v>
      </c>
      <c r="AB92" s="27">
        <v>-2806</v>
      </c>
      <c r="AC92" s="24">
        <v>-487</v>
      </c>
      <c r="AD92" s="24">
        <v>-12</v>
      </c>
      <c r="AE92" s="27">
        <v>2965</v>
      </c>
      <c r="AF92" s="24">
        <v>-607</v>
      </c>
      <c r="AG92" s="27">
        <v>-2320</v>
      </c>
      <c r="AH92" s="27">
        <v>2182</v>
      </c>
      <c r="AI92" s="24">
        <v>0</v>
      </c>
      <c r="AJ92" s="27">
        <v>2182</v>
      </c>
      <c r="AK92" s="24">
        <v>-546</v>
      </c>
      <c r="AL92" s="24">
        <v>0</v>
      </c>
      <c r="AM92" s="27">
        <v>1635</v>
      </c>
      <c r="AN92" s="24">
        <v>0</v>
      </c>
    </row>
    <row r="93" spans="1:40" x14ac:dyDescent="0.25">
      <c r="A93" s="24">
        <v>90</v>
      </c>
      <c r="B93" s="24" t="s">
        <v>185</v>
      </c>
      <c r="C93" s="25">
        <v>33042151</v>
      </c>
      <c r="D93" s="25" t="s">
        <v>66</v>
      </c>
      <c r="E93" s="25" t="s">
        <v>106</v>
      </c>
      <c r="F93" s="25" t="s">
        <v>0</v>
      </c>
      <c r="G93" s="25">
        <v>3</v>
      </c>
      <c r="H93" s="25" t="s">
        <v>72</v>
      </c>
      <c r="I93" s="25" t="s">
        <v>3</v>
      </c>
      <c r="J93" s="26">
        <v>43891</v>
      </c>
      <c r="K93" s="27">
        <v>2826</v>
      </c>
      <c r="L93" s="24">
        <v>0</v>
      </c>
      <c r="M93" s="24">
        <v>156</v>
      </c>
      <c r="N93" s="24">
        <v>0</v>
      </c>
      <c r="O93" s="27">
        <v>3652</v>
      </c>
      <c r="P93" s="24">
        <v>0</v>
      </c>
      <c r="Q93" s="27">
        <v>6633</v>
      </c>
      <c r="R93" s="24">
        <v>-57</v>
      </c>
      <c r="S93" s="27">
        <v>-6269</v>
      </c>
      <c r="T93" s="24">
        <v>0</v>
      </c>
      <c r="U93" s="24">
        <v>0</v>
      </c>
      <c r="V93" s="24">
        <v>-35</v>
      </c>
      <c r="W93" s="27">
        <v>-6360</v>
      </c>
      <c r="X93" s="24">
        <v>273</v>
      </c>
      <c r="Y93" s="24">
        <v>1</v>
      </c>
      <c r="Z93" s="24">
        <v>13</v>
      </c>
      <c r="AA93" s="27">
        <v>-1678</v>
      </c>
      <c r="AB93" s="24">
        <v>-841</v>
      </c>
      <c r="AC93" s="24">
        <v>-24</v>
      </c>
      <c r="AD93" s="24">
        <v>0</v>
      </c>
      <c r="AE93" s="24">
        <v>55</v>
      </c>
      <c r="AF93" s="24">
        <v>-780</v>
      </c>
      <c r="AG93" s="27">
        <v>-3254</v>
      </c>
      <c r="AH93" s="27">
        <v>-2981</v>
      </c>
      <c r="AI93" s="24">
        <v>199</v>
      </c>
      <c r="AJ93" s="27">
        <v>-2782</v>
      </c>
      <c r="AK93" s="24">
        <v>0</v>
      </c>
      <c r="AL93" s="24">
        <v>0</v>
      </c>
      <c r="AM93" s="27">
        <v>-2782</v>
      </c>
      <c r="AN93" s="24">
        <v>0</v>
      </c>
    </row>
    <row r="94" spans="1:40" x14ac:dyDescent="0.25">
      <c r="A94" s="24">
        <v>91</v>
      </c>
      <c r="B94" s="24" t="s">
        <v>186</v>
      </c>
      <c r="C94" s="25">
        <v>50524</v>
      </c>
      <c r="D94" s="25" t="s">
        <v>66</v>
      </c>
      <c r="E94" s="25" t="s">
        <v>106</v>
      </c>
      <c r="F94" s="25" t="s">
        <v>68</v>
      </c>
      <c r="G94" s="25">
        <v>2</v>
      </c>
      <c r="H94" s="25" t="s">
        <v>72</v>
      </c>
      <c r="I94" s="25" t="s">
        <v>3</v>
      </c>
      <c r="J94" s="26">
        <v>43891</v>
      </c>
      <c r="K94" s="24">
        <v>0</v>
      </c>
      <c r="L94" s="24">
        <v>0</v>
      </c>
      <c r="M94" s="27">
        <v>4457</v>
      </c>
      <c r="N94" s="24">
        <v>0</v>
      </c>
      <c r="O94" s="24">
        <v>0</v>
      </c>
      <c r="P94" s="24">
        <v>0</v>
      </c>
      <c r="Q94" s="27">
        <v>4457</v>
      </c>
      <c r="R94" s="27">
        <v>-4785</v>
      </c>
      <c r="S94" s="24">
        <v>0</v>
      </c>
      <c r="T94" s="24">
        <v>0</v>
      </c>
      <c r="U94" s="24">
        <v>0</v>
      </c>
      <c r="V94" s="24">
        <v>0</v>
      </c>
      <c r="W94" s="27">
        <v>-4785</v>
      </c>
      <c r="X94" s="24">
        <v>-328</v>
      </c>
      <c r="Y94" s="27">
        <v>3498</v>
      </c>
      <c r="Z94" s="24">
        <v>20</v>
      </c>
      <c r="AA94" s="27">
        <v>-1170</v>
      </c>
      <c r="AB94" s="27">
        <v>-1876</v>
      </c>
      <c r="AC94" s="24">
        <v>-238</v>
      </c>
      <c r="AD94" s="24">
        <v>475</v>
      </c>
      <c r="AE94" s="27">
        <v>2155</v>
      </c>
      <c r="AF94" s="24">
        <v>-36</v>
      </c>
      <c r="AG94" s="27">
        <v>2828</v>
      </c>
      <c r="AH94" s="27">
        <v>2500</v>
      </c>
      <c r="AI94" s="24">
        <v>0</v>
      </c>
      <c r="AJ94" s="27">
        <v>2499</v>
      </c>
      <c r="AK94" s="24">
        <v>-583</v>
      </c>
      <c r="AL94" s="24">
        <v>0</v>
      </c>
      <c r="AM94" s="27">
        <v>1916</v>
      </c>
      <c r="AN94" s="24">
        <v>0</v>
      </c>
    </row>
    <row r="95" spans="1:40" x14ac:dyDescent="0.25">
      <c r="A95" s="24">
        <v>92</v>
      </c>
      <c r="B95" s="24" t="s">
        <v>187</v>
      </c>
      <c r="C95" s="25">
        <v>51839</v>
      </c>
      <c r="D95" s="25" t="s">
        <v>66</v>
      </c>
      <c r="E95" s="25" t="s">
        <v>106</v>
      </c>
      <c r="F95" s="25" t="s">
        <v>68</v>
      </c>
      <c r="G95" s="25">
        <v>2</v>
      </c>
      <c r="H95" s="25" t="s">
        <v>84</v>
      </c>
      <c r="I95" s="25" t="s">
        <v>85</v>
      </c>
      <c r="J95" s="26">
        <v>43891</v>
      </c>
      <c r="K95" s="27">
        <v>1397</v>
      </c>
      <c r="L95" s="24">
        <v>0</v>
      </c>
      <c r="M95" s="27">
        <v>-2813</v>
      </c>
      <c r="N95" s="24">
        <v>366</v>
      </c>
      <c r="O95" s="27">
        <v>4823</v>
      </c>
      <c r="P95" s="24">
        <v>0</v>
      </c>
      <c r="Q95" s="27">
        <v>3773</v>
      </c>
      <c r="R95" s="27">
        <v>-2741</v>
      </c>
      <c r="S95" s="24">
        <v>-15</v>
      </c>
      <c r="T95" s="24">
        <v>0</v>
      </c>
      <c r="U95" s="24">
        <v>0</v>
      </c>
      <c r="V95" s="24">
        <v>-870</v>
      </c>
      <c r="W95" s="27">
        <v>-3626</v>
      </c>
      <c r="X95" s="24">
        <v>147</v>
      </c>
      <c r="Y95" s="27">
        <v>71810</v>
      </c>
      <c r="Z95" s="24">
        <v>642</v>
      </c>
      <c r="AA95" s="27">
        <v>-27752</v>
      </c>
      <c r="AB95" s="27">
        <v>-30499</v>
      </c>
      <c r="AC95" s="27">
        <v>-6704</v>
      </c>
      <c r="AD95" s="24">
        <v>-391</v>
      </c>
      <c r="AE95" s="27">
        <v>2112</v>
      </c>
      <c r="AF95" s="27">
        <v>-21341</v>
      </c>
      <c r="AG95" s="27">
        <v>-12122</v>
      </c>
      <c r="AH95" s="27">
        <v>-11975</v>
      </c>
      <c r="AI95" s="24">
        <v>0</v>
      </c>
      <c r="AJ95" s="27">
        <v>-11975</v>
      </c>
      <c r="AK95" s="27">
        <v>-1031</v>
      </c>
      <c r="AL95" s="27">
        <v>-1259</v>
      </c>
      <c r="AM95" s="27">
        <v>-14265</v>
      </c>
      <c r="AN95" s="24">
        <v>0</v>
      </c>
    </row>
    <row r="96" spans="1:40" x14ac:dyDescent="0.25">
      <c r="A96" s="24">
        <v>93</v>
      </c>
      <c r="B96" s="24" t="s">
        <v>188</v>
      </c>
      <c r="C96" s="25">
        <v>50122</v>
      </c>
      <c r="D96" s="25" t="s">
        <v>66</v>
      </c>
      <c r="E96" s="25" t="s">
        <v>106</v>
      </c>
      <c r="F96" s="25" t="s">
        <v>68</v>
      </c>
      <c r="G96" s="25">
        <v>2</v>
      </c>
      <c r="H96" s="25" t="s">
        <v>72</v>
      </c>
      <c r="I96" s="25" t="s">
        <v>3</v>
      </c>
      <c r="J96" s="26">
        <v>43891</v>
      </c>
      <c r="K96" s="24">
        <v>758</v>
      </c>
      <c r="L96" s="24">
        <v>0</v>
      </c>
      <c r="M96" s="27">
        <v>3307</v>
      </c>
      <c r="N96" s="27">
        <v>-1083</v>
      </c>
      <c r="O96" s="24">
        <v>0</v>
      </c>
      <c r="P96" s="24">
        <v>0</v>
      </c>
      <c r="Q96" s="27">
        <v>2982</v>
      </c>
      <c r="R96" s="27">
        <v>-10882</v>
      </c>
      <c r="S96" s="24">
        <v>0</v>
      </c>
      <c r="T96" s="24">
        <v>0</v>
      </c>
      <c r="U96" s="24">
        <v>0</v>
      </c>
      <c r="V96" s="27">
        <v>-1139</v>
      </c>
      <c r="W96" s="27">
        <v>-12020</v>
      </c>
      <c r="X96" s="27">
        <v>-9039</v>
      </c>
      <c r="Y96" s="27">
        <v>7061</v>
      </c>
      <c r="Z96" s="24">
        <v>0</v>
      </c>
      <c r="AA96" s="27">
        <v>-9096</v>
      </c>
      <c r="AB96" s="27">
        <v>-6031</v>
      </c>
      <c r="AC96" s="24">
        <v>-560</v>
      </c>
      <c r="AD96" s="27">
        <v>-1480</v>
      </c>
      <c r="AE96" s="27">
        <v>2071</v>
      </c>
      <c r="AF96" s="24">
        <v>-22</v>
      </c>
      <c r="AG96" s="27">
        <v>-8056</v>
      </c>
      <c r="AH96" s="27">
        <v>-17094</v>
      </c>
      <c r="AI96" s="24">
        <v>5</v>
      </c>
      <c r="AJ96" s="27">
        <v>-17089</v>
      </c>
      <c r="AK96" s="24">
        <v>513</v>
      </c>
      <c r="AL96" s="24">
        <v>0</v>
      </c>
      <c r="AM96" s="27">
        <v>-16577</v>
      </c>
      <c r="AN96" s="24">
        <v>0</v>
      </c>
    </row>
    <row r="97" spans="1:40" x14ac:dyDescent="0.25">
      <c r="A97" s="24">
        <v>94</v>
      </c>
      <c r="B97" s="24" t="s">
        <v>189</v>
      </c>
      <c r="C97" s="25">
        <v>15173776</v>
      </c>
      <c r="D97" s="25" t="s">
        <v>66</v>
      </c>
      <c r="E97" s="25" t="s">
        <v>106</v>
      </c>
      <c r="F97" s="25" t="s">
        <v>0</v>
      </c>
      <c r="G97" s="25">
        <v>2</v>
      </c>
      <c r="H97" s="25" t="s">
        <v>119</v>
      </c>
      <c r="I97" s="25" t="s">
        <v>120</v>
      </c>
      <c r="J97" s="26">
        <v>43891</v>
      </c>
      <c r="K97" s="24">
        <v>634</v>
      </c>
      <c r="L97" s="24">
        <v>0</v>
      </c>
      <c r="M97" s="24">
        <v>157</v>
      </c>
      <c r="N97" s="24">
        <v>0</v>
      </c>
      <c r="O97" s="24">
        <v>0</v>
      </c>
      <c r="P97" s="24">
        <v>0</v>
      </c>
      <c r="Q97" s="24">
        <v>791</v>
      </c>
      <c r="R97" s="24">
        <v>-1</v>
      </c>
      <c r="S97" s="24">
        <v>0</v>
      </c>
      <c r="T97" s="24">
        <v>0</v>
      </c>
      <c r="U97" s="24">
        <v>0</v>
      </c>
      <c r="V97" s="24">
        <v>-26</v>
      </c>
      <c r="W97" s="24">
        <v>-27</v>
      </c>
      <c r="X97" s="24">
        <v>764</v>
      </c>
      <c r="Y97" s="24">
        <v>13</v>
      </c>
      <c r="Z97" s="24">
        <v>45</v>
      </c>
      <c r="AA97" s="24">
        <v>-656</v>
      </c>
      <c r="AB97" s="24">
        <v>-608</v>
      </c>
      <c r="AC97" s="24">
        <v>-42</v>
      </c>
      <c r="AD97" s="24">
        <v>0</v>
      </c>
      <c r="AE97" s="24">
        <v>0</v>
      </c>
      <c r="AF97" s="24">
        <v>-19</v>
      </c>
      <c r="AG97" s="27">
        <v>-1267</v>
      </c>
      <c r="AH97" s="24">
        <v>-502</v>
      </c>
      <c r="AI97" s="24">
        <v>12</v>
      </c>
      <c r="AJ97" s="24">
        <v>-491</v>
      </c>
      <c r="AK97" s="24">
        <v>0</v>
      </c>
      <c r="AL97" s="24">
        <v>0</v>
      </c>
      <c r="AM97" s="24">
        <v>-491</v>
      </c>
      <c r="AN97" s="24">
        <v>0</v>
      </c>
    </row>
    <row r="98" spans="1:40" x14ac:dyDescent="0.25">
      <c r="A98" s="24">
        <v>95</v>
      </c>
      <c r="B98" s="24" t="s">
        <v>190</v>
      </c>
      <c r="C98" s="25">
        <v>51688</v>
      </c>
      <c r="D98" s="25" t="s">
        <v>66</v>
      </c>
      <c r="E98" s="25" t="s">
        <v>106</v>
      </c>
      <c r="F98" s="25" t="s">
        <v>68</v>
      </c>
      <c r="G98" s="25">
        <v>2</v>
      </c>
      <c r="H98" s="25" t="s">
        <v>140</v>
      </c>
      <c r="I98" s="25" t="s">
        <v>141</v>
      </c>
      <c r="J98" s="26">
        <v>43891</v>
      </c>
      <c r="K98" s="24">
        <v>0</v>
      </c>
      <c r="L98" s="24">
        <v>0</v>
      </c>
      <c r="M98" s="24">
        <v>652</v>
      </c>
      <c r="N98" s="24">
        <v>0</v>
      </c>
      <c r="O98" s="24">
        <v>0</v>
      </c>
      <c r="P98" s="24">
        <v>0</v>
      </c>
      <c r="Q98" s="24">
        <v>652</v>
      </c>
      <c r="R98" s="24">
        <v>-9</v>
      </c>
      <c r="S98" s="24">
        <v>0</v>
      </c>
      <c r="T98" s="24">
        <v>0</v>
      </c>
      <c r="U98" s="24">
        <v>0</v>
      </c>
      <c r="V98" s="24">
        <v>-187</v>
      </c>
      <c r="W98" s="24">
        <v>-197</v>
      </c>
      <c r="X98" s="24">
        <v>455</v>
      </c>
      <c r="Y98" s="27">
        <v>14741</v>
      </c>
      <c r="Z98" s="27">
        <v>1926</v>
      </c>
      <c r="AA98" s="27">
        <v>-6952</v>
      </c>
      <c r="AB98" s="27">
        <v>-5898</v>
      </c>
      <c r="AC98" s="27">
        <v>-1537</v>
      </c>
      <c r="AD98" s="24">
        <v>0</v>
      </c>
      <c r="AE98" s="24">
        <v>13</v>
      </c>
      <c r="AF98" s="24">
        <v>-58</v>
      </c>
      <c r="AG98" s="27">
        <v>2235</v>
      </c>
      <c r="AH98" s="27">
        <v>2690</v>
      </c>
      <c r="AI98" s="24">
        <v>20</v>
      </c>
      <c r="AJ98" s="27">
        <v>2710</v>
      </c>
      <c r="AK98" s="27">
        <v>-1022</v>
      </c>
      <c r="AL98" s="24">
        <v>-225</v>
      </c>
      <c r="AM98" s="27">
        <v>1462</v>
      </c>
      <c r="AN98" s="24">
        <v>0</v>
      </c>
    </row>
    <row r="99" spans="1:40" x14ac:dyDescent="0.25">
      <c r="A99" s="24">
        <v>96</v>
      </c>
      <c r="B99" s="24" t="s">
        <v>191</v>
      </c>
      <c r="C99" s="25">
        <v>61348538</v>
      </c>
      <c r="D99" s="25" t="s">
        <v>66</v>
      </c>
      <c r="E99" s="25" t="s">
        <v>106</v>
      </c>
      <c r="F99" s="25" t="s">
        <v>0</v>
      </c>
      <c r="G99" s="25">
        <v>2</v>
      </c>
      <c r="H99" s="25" t="s">
        <v>72</v>
      </c>
      <c r="I99" s="25" t="s">
        <v>3</v>
      </c>
      <c r="J99" s="26">
        <v>43891</v>
      </c>
      <c r="K99" s="24">
        <v>182</v>
      </c>
      <c r="L99" s="24">
        <v>0</v>
      </c>
      <c r="M99" s="24">
        <v>35</v>
      </c>
      <c r="N99" s="24">
        <v>0</v>
      </c>
      <c r="O99" s="24">
        <v>0</v>
      </c>
      <c r="P99" s="24">
        <v>0</v>
      </c>
      <c r="Q99" s="24">
        <v>217</v>
      </c>
      <c r="R99" s="24">
        <v>-4</v>
      </c>
      <c r="S99" s="24">
        <v>0</v>
      </c>
      <c r="T99" s="24">
        <v>0</v>
      </c>
      <c r="U99" s="24">
        <v>0</v>
      </c>
      <c r="V99" s="24">
        <v>-4</v>
      </c>
      <c r="W99" s="24">
        <v>-8</v>
      </c>
      <c r="X99" s="24">
        <v>209</v>
      </c>
      <c r="Y99" s="24">
        <v>0</v>
      </c>
      <c r="Z99" s="24">
        <v>0</v>
      </c>
      <c r="AA99" s="24">
        <v>-455</v>
      </c>
      <c r="AB99" s="27">
        <v>-2247</v>
      </c>
      <c r="AC99" s="24">
        <v>-2</v>
      </c>
      <c r="AD99" s="24">
        <v>0</v>
      </c>
      <c r="AE99" s="24">
        <v>12</v>
      </c>
      <c r="AF99" s="24">
        <v>-449</v>
      </c>
      <c r="AG99" s="27">
        <v>-3140</v>
      </c>
      <c r="AH99" s="27">
        <v>-2931</v>
      </c>
      <c r="AI99" s="24">
        <v>0</v>
      </c>
      <c r="AJ99" s="27">
        <v>-2931</v>
      </c>
      <c r="AK99" s="24">
        <v>0</v>
      </c>
      <c r="AL99" s="24">
        <v>0</v>
      </c>
      <c r="AM99" s="27">
        <v>-2931</v>
      </c>
      <c r="AN99" s="24">
        <v>0</v>
      </c>
    </row>
    <row r="100" spans="1:40" x14ac:dyDescent="0.25">
      <c r="A100" s="24">
        <v>97</v>
      </c>
      <c r="B100" s="24" t="s">
        <v>192</v>
      </c>
      <c r="C100" s="25">
        <v>33132044</v>
      </c>
      <c r="D100" s="25" t="s">
        <v>66</v>
      </c>
      <c r="E100" s="25" t="s">
        <v>106</v>
      </c>
      <c r="F100" s="25" t="s">
        <v>0</v>
      </c>
      <c r="G100" s="25">
        <v>2</v>
      </c>
      <c r="H100" s="25" t="s">
        <v>84</v>
      </c>
      <c r="I100" s="25" t="s">
        <v>85</v>
      </c>
      <c r="J100" s="26">
        <v>43891</v>
      </c>
      <c r="K100" s="27">
        <v>1293</v>
      </c>
      <c r="L100" s="24">
        <v>0</v>
      </c>
      <c r="M100" s="27">
        <v>-6107</v>
      </c>
      <c r="N100" s="27">
        <v>-8064</v>
      </c>
      <c r="O100" s="24">
        <v>0</v>
      </c>
      <c r="P100" s="24">
        <v>0</v>
      </c>
      <c r="Q100" s="27">
        <v>-12878</v>
      </c>
      <c r="R100" s="27">
        <v>-1033</v>
      </c>
      <c r="S100" s="24">
        <v>0</v>
      </c>
      <c r="T100" s="24">
        <v>0</v>
      </c>
      <c r="U100" s="24">
        <v>0</v>
      </c>
      <c r="V100" s="24">
        <v>-331</v>
      </c>
      <c r="W100" s="27">
        <v>-1364</v>
      </c>
      <c r="X100" s="27">
        <v>-14242</v>
      </c>
      <c r="Y100" s="24">
        <v>0</v>
      </c>
      <c r="Z100" s="24">
        <v>2</v>
      </c>
      <c r="AA100" s="24">
        <v>-436</v>
      </c>
      <c r="AB100" s="27">
        <v>-1220</v>
      </c>
      <c r="AC100" s="24">
        <v>-139</v>
      </c>
      <c r="AD100" s="24">
        <v>0</v>
      </c>
      <c r="AE100" s="24">
        <v>83</v>
      </c>
      <c r="AF100" s="24">
        <v>-69</v>
      </c>
      <c r="AG100" s="27">
        <v>-1778</v>
      </c>
      <c r="AH100" s="27">
        <v>-16020</v>
      </c>
      <c r="AI100" s="24">
        <v>0</v>
      </c>
      <c r="AJ100" s="27">
        <v>-16020</v>
      </c>
      <c r="AK100" s="24">
        <v>0</v>
      </c>
      <c r="AL100" s="24">
        <v>-62</v>
      </c>
      <c r="AM100" s="27">
        <v>-16083</v>
      </c>
      <c r="AN100" s="24">
        <v>0</v>
      </c>
    </row>
    <row r="101" spans="1:40" x14ac:dyDescent="0.25">
      <c r="A101" s="24">
        <v>98</v>
      </c>
      <c r="B101" s="24" t="s">
        <v>193</v>
      </c>
      <c r="C101" s="25">
        <v>3215790</v>
      </c>
      <c r="D101" s="25" t="s">
        <v>194</v>
      </c>
      <c r="E101" s="25" t="s">
        <v>106</v>
      </c>
      <c r="F101" s="25" t="s">
        <v>0</v>
      </c>
      <c r="G101" s="25">
        <v>3</v>
      </c>
      <c r="H101" s="25" t="s">
        <v>72</v>
      </c>
      <c r="I101" s="25" t="s">
        <v>3</v>
      </c>
      <c r="J101" s="26">
        <v>43891</v>
      </c>
      <c r="K101" s="27">
        <v>251135</v>
      </c>
      <c r="L101" s="27">
        <v>5959</v>
      </c>
      <c r="M101" s="27">
        <v>8647</v>
      </c>
      <c r="N101" s="27">
        <v>852768</v>
      </c>
      <c r="O101" s="24">
        <v>0</v>
      </c>
      <c r="P101" s="24">
        <v>0</v>
      </c>
      <c r="Q101" s="27">
        <v>1118509</v>
      </c>
      <c r="R101" s="27">
        <v>-44378</v>
      </c>
      <c r="S101" s="27">
        <v>-921572</v>
      </c>
      <c r="T101" s="27">
        <v>-4390</v>
      </c>
      <c r="U101" s="24">
        <v>0</v>
      </c>
      <c r="V101" s="27">
        <v>-12681</v>
      </c>
      <c r="W101" s="27">
        <v>-983021</v>
      </c>
      <c r="X101" s="27">
        <v>135488</v>
      </c>
      <c r="Y101" s="24">
        <v>0</v>
      </c>
      <c r="Z101" s="27">
        <v>12133</v>
      </c>
      <c r="AA101" s="27">
        <v>-15918</v>
      </c>
      <c r="AB101" s="27">
        <v>-58082</v>
      </c>
      <c r="AC101" s="27">
        <v>-10543</v>
      </c>
      <c r="AD101" s="24">
        <v>0</v>
      </c>
      <c r="AE101" s="27">
        <v>9499</v>
      </c>
      <c r="AF101" s="27">
        <v>-5494</v>
      </c>
      <c r="AG101" s="27">
        <v>-68404</v>
      </c>
      <c r="AH101" s="27">
        <v>67083</v>
      </c>
      <c r="AI101" s="27">
        <v>-3392</v>
      </c>
      <c r="AJ101" s="27">
        <v>63692</v>
      </c>
      <c r="AK101" s="27">
        <v>-25337</v>
      </c>
      <c r="AL101" s="27">
        <v>-4771</v>
      </c>
      <c r="AM101" s="27">
        <v>33583</v>
      </c>
      <c r="AN101" s="24">
        <v>0</v>
      </c>
    </row>
    <row r="102" spans="1:40" x14ac:dyDescent="0.25">
      <c r="A102" s="24">
        <v>99</v>
      </c>
      <c r="B102" s="24" t="s">
        <v>195</v>
      </c>
      <c r="C102" s="25">
        <v>59109165</v>
      </c>
      <c r="D102" s="25" t="s">
        <v>194</v>
      </c>
      <c r="E102" s="25" t="s">
        <v>80</v>
      </c>
      <c r="F102" s="25" t="s">
        <v>0</v>
      </c>
      <c r="G102" s="25">
        <v>3</v>
      </c>
      <c r="H102" s="25" t="s">
        <v>72</v>
      </c>
      <c r="I102" s="25" t="s">
        <v>3</v>
      </c>
      <c r="J102" s="26">
        <v>43891</v>
      </c>
      <c r="K102" s="27">
        <v>673021</v>
      </c>
      <c r="L102" s="27">
        <v>23061</v>
      </c>
      <c r="M102" s="27">
        <v>13501</v>
      </c>
      <c r="N102" s="27">
        <v>-1728</v>
      </c>
      <c r="O102" s="24">
        <v>0</v>
      </c>
      <c r="P102" s="24">
        <v>0</v>
      </c>
      <c r="Q102" s="27">
        <v>707856</v>
      </c>
      <c r="R102" s="27">
        <v>-185279</v>
      </c>
      <c r="S102" s="27">
        <v>-47294</v>
      </c>
      <c r="T102" s="27">
        <v>-19023</v>
      </c>
      <c r="U102" s="24">
        <v>0</v>
      </c>
      <c r="V102" s="27">
        <v>-269180</v>
      </c>
      <c r="W102" s="27">
        <v>-520776</v>
      </c>
      <c r="X102" s="27">
        <v>187080</v>
      </c>
      <c r="Y102" s="24">
        <v>0</v>
      </c>
      <c r="Z102" s="27">
        <v>25778</v>
      </c>
      <c r="AA102" s="24">
        <v>-903</v>
      </c>
      <c r="AB102" s="27">
        <v>-67560</v>
      </c>
      <c r="AC102" s="27">
        <v>-25684</v>
      </c>
      <c r="AD102" s="27">
        <v>21965</v>
      </c>
      <c r="AE102" s="27">
        <v>43107</v>
      </c>
      <c r="AF102" s="27">
        <v>-145313</v>
      </c>
      <c r="AG102" s="27">
        <v>-148610</v>
      </c>
      <c r="AH102" s="27">
        <v>38470</v>
      </c>
      <c r="AI102" s="27">
        <v>-2575</v>
      </c>
      <c r="AJ102" s="27">
        <v>35895</v>
      </c>
      <c r="AK102" s="24">
        <v>976</v>
      </c>
      <c r="AL102" s="24">
        <v>0</v>
      </c>
      <c r="AM102" s="27">
        <v>36870</v>
      </c>
      <c r="AN102" s="24">
        <v>0</v>
      </c>
    </row>
    <row r="103" spans="1:40" x14ac:dyDescent="0.25">
      <c r="A103" s="24">
        <v>100</v>
      </c>
      <c r="B103" s="24" t="s">
        <v>196</v>
      </c>
      <c r="C103" s="25">
        <v>8357240</v>
      </c>
      <c r="D103" s="25" t="s">
        <v>194</v>
      </c>
      <c r="E103" s="25" t="s">
        <v>80</v>
      </c>
      <c r="F103" s="25" t="s">
        <v>0</v>
      </c>
      <c r="G103" s="25">
        <v>3</v>
      </c>
      <c r="H103" s="25" t="s">
        <v>72</v>
      </c>
      <c r="I103" s="25" t="s">
        <v>3</v>
      </c>
      <c r="J103" s="26">
        <v>43891</v>
      </c>
      <c r="K103" s="27">
        <v>695624</v>
      </c>
      <c r="L103" s="24">
        <v>0</v>
      </c>
      <c r="M103" s="27">
        <v>3586</v>
      </c>
      <c r="N103" s="24">
        <v>0</v>
      </c>
      <c r="O103" s="24">
        <v>0</v>
      </c>
      <c r="P103" s="24">
        <v>0</v>
      </c>
      <c r="Q103" s="27">
        <v>699210</v>
      </c>
      <c r="R103" s="27">
        <v>-17277</v>
      </c>
      <c r="S103" s="24">
        <v>0</v>
      </c>
      <c r="T103" s="24">
        <v>0</v>
      </c>
      <c r="U103" s="24">
        <v>0</v>
      </c>
      <c r="V103" s="27">
        <v>-364065</v>
      </c>
      <c r="W103" s="27">
        <v>-381342</v>
      </c>
      <c r="X103" s="27">
        <v>317868</v>
      </c>
      <c r="Y103" s="27">
        <v>169660</v>
      </c>
      <c r="Z103" s="27">
        <v>144595</v>
      </c>
      <c r="AA103" s="27">
        <v>-45701</v>
      </c>
      <c r="AB103" s="27">
        <v>-250039</v>
      </c>
      <c r="AC103" s="27">
        <v>-54410</v>
      </c>
      <c r="AD103" s="24">
        <v>-407</v>
      </c>
      <c r="AE103" s="27">
        <v>29017</v>
      </c>
      <c r="AF103" s="27">
        <v>-103540</v>
      </c>
      <c r="AG103" s="27">
        <v>-110825</v>
      </c>
      <c r="AH103" s="27">
        <v>207043</v>
      </c>
      <c r="AI103" s="24">
        <v>0</v>
      </c>
      <c r="AJ103" s="27">
        <v>207043</v>
      </c>
      <c r="AK103" s="27">
        <v>-82973</v>
      </c>
      <c r="AL103" s="24">
        <v>0</v>
      </c>
      <c r="AM103" s="27">
        <v>124070</v>
      </c>
      <c r="AN103" s="24">
        <v>0</v>
      </c>
    </row>
    <row r="104" spans="1:40" x14ac:dyDescent="0.25">
      <c r="A104" s="24">
        <v>101</v>
      </c>
      <c r="B104" s="24" t="s">
        <v>197</v>
      </c>
      <c r="C104" s="25">
        <v>51585</v>
      </c>
      <c r="D104" s="25" t="s">
        <v>194</v>
      </c>
      <c r="E104" s="25" t="s">
        <v>80</v>
      </c>
      <c r="F104" s="25" t="s">
        <v>68</v>
      </c>
      <c r="G104" s="25">
        <v>3</v>
      </c>
      <c r="H104" s="25" t="s">
        <v>72</v>
      </c>
      <c r="I104" s="25" t="s">
        <v>3</v>
      </c>
      <c r="J104" s="26">
        <v>43891</v>
      </c>
      <c r="K104" s="24">
        <v>685</v>
      </c>
      <c r="L104" s="24">
        <v>0</v>
      </c>
      <c r="M104" s="27">
        <v>59990</v>
      </c>
      <c r="N104" s="27">
        <v>273074</v>
      </c>
      <c r="O104" s="27">
        <v>308730</v>
      </c>
      <c r="P104" s="24">
        <v>0</v>
      </c>
      <c r="Q104" s="27">
        <v>642479</v>
      </c>
      <c r="R104" s="27">
        <v>-38584</v>
      </c>
      <c r="S104" s="27">
        <v>-515541</v>
      </c>
      <c r="T104" s="24">
        <v>0</v>
      </c>
      <c r="U104" s="24">
        <v>0</v>
      </c>
      <c r="V104" s="24">
        <v>0</v>
      </c>
      <c r="W104" s="27">
        <v>-554125</v>
      </c>
      <c r="X104" s="27">
        <v>88354</v>
      </c>
      <c r="Y104" s="27">
        <v>164297</v>
      </c>
      <c r="Z104" s="24">
        <v>0</v>
      </c>
      <c r="AA104" s="27">
        <v>-90453</v>
      </c>
      <c r="AB104" s="27">
        <v>-37495</v>
      </c>
      <c r="AC104" s="27">
        <v>-12895</v>
      </c>
      <c r="AD104" s="24">
        <v>0</v>
      </c>
      <c r="AE104" s="27">
        <v>30358</v>
      </c>
      <c r="AF104" s="27">
        <v>-15429</v>
      </c>
      <c r="AG104" s="27">
        <v>38383</v>
      </c>
      <c r="AH104" s="27">
        <v>126737</v>
      </c>
      <c r="AI104" s="24">
        <v>0</v>
      </c>
      <c r="AJ104" s="27">
        <v>126737</v>
      </c>
      <c r="AK104" s="27">
        <v>-55536</v>
      </c>
      <c r="AL104" s="24">
        <v>-13</v>
      </c>
      <c r="AM104" s="27">
        <v>71188</v>
      </c>
      <c r="AN104" s="24">
        <v>0</v>
      </c>
    </row>
    <row r="105" spans="1:40" x14ac:dyDescent="0.25">
      <c r="A105" s="24">
        <v>102</v>
      </c>
      <c r="B105" s="24" t="s">
        <v>198</v>
      </c>
      <c r="C105" s="25">
        <v>51396</v>
      </c>
      <c r="D105" s="25" t="s">
        <v>194</v>
      </c>
      <c r="E105" s="25" t="s">
        <v>106</v>
      </c>
      <c r="F105" s="25" t="s">
        <v>68</v>
      </c>
      <c r="G105" s="25">
        <v>3</v>
      </c>
      <c r="H105" s="25" t="s">
        <v>72</v>
      </c>
      <c r="I105" s="25" t="s">
        <v>3</v>
      </c>
      <c r="J105" s="26">
        <v>43891</v>
      </c>
      <c r="K105" s="27">
        <v>210160</v>
      </c>
      <c r="L105" s="24">
        <v>0</v>
      </c>
      <c r="M105" s="27">
        <v>10777</v>
      </c>
      <c r="N105" s="27">
        <v>229071</v>
      </c>
      <c r="O105" s="24">
        <v>0</v>
      </c>
      <c r="P105" s="24">
        <v>0</v>
      </c>
      <c r="Q105" s="27">
        <v>450008</v>
      </c>
      <c r="R105" s="27">
        <v>-48106</v>
      </c>
      <c r="S105" s="27">
        <v>-240453</v>
      </c>
      <c r="T105" s="24">
        <v>0</v>
      </c>
      <c r="U105" s="24">
        <v>0</v>
      </c>
      <c r="V105" s="27">
        <v>-78827</v>
      </c>
      <c r="W105" s="27">
        <v>-367385</v>
      </c>
      <c r="X105" s="27">
        <v>82623</v>
      </c>
      <c r="Y105" s="27">
        <v>1459</v>
      </c>
      <c r="Z105" s="27">
        <v>22778</v>
      </c>
      <c r="AA105" s="27">
        <v>-7565</v>
      </c>
      <c r="AB105" s="27">
        <v>-53071</v>
      </c>
      <c r="AC105" s="27">
        <v>-9367</v>
      </c>
      <c r="AD105" s="24">
        <v>0</v>
      </c>
      <c r="AE105" s="27">
        <v>6091</v>
      </c>
      <c r="AF105" s="27">
        <v>-7631</v>
      </c>
      <c r="AG105" s="27">
        <v>-47307</v>
      </c>
      <c r="AH105" s="27">
        <v>35315</v>
      </c>
      <c r="AI105" s="24">
        <v>3</v>
      </c>
      <c r="AJ105" s="27">
        <v>35319</v>
      </c>
      <c r="AK105" s="27">
        <v>-12206</v>
      </c>
      <c r="AL105" s="24">
        <v>0</v>
      </c>
      <c r="AM105" s="27">
        <v>23113</v>
      </c>
      <c r="AN105" s="24">
        <v>0</v>
      </c>
    </row>
    <row r="106" spans="1:40" x14ac:dyDescent="0.25">
      <c r="A106" s="24">
        <v>103</v>
      </c>
      <c r="B106" s="24" t="s">
        <v>199</v>
      </c>
      <c r="C106" s="25">
        <v>59274605</v>
      </c>
      <c r="D106" s="25" t="s">
        <v>194</v>
      </c>
      <c r="E106" s="25" t="s">
        <v>80</v>
      </c>
      <c r="F106" s="25" t="s">
        <v>0</v>
      </c>
      <c r="G106" s="25">
        <v>3</v>
      </c>
      <c r="H106" s="25" t="s">
        <v>72</v>
      </c>
      <c r="I106" s="25" t="s">
        <v>3</v>
      </c>
      <c r="J106" s="26">
        <v>43891</v>
      </c>
      <c r="K106" s="27">
        <v>387943</v>
      </c>
      <c r="L106" s="27">
        <v>9808</v>
      </c>
      <c r="M106" s="27">
        <v>9857</v>
      </c>
      <c r="N106" s="24">
        <v>0</v>
      </c>
      <c r="O106" s="24">
        <v>0</v>
      </c>
      <c r="P106" s="24">
        <v>0</v>
      </c>
      <c r="Q106" s="27">
        <v>407608</v>
      </c>
      <c r="R106" s="27">
        <v>-125979</v>
      </c>
      <c r="S106" s="24">
        <v>0</v>
      </c>
      <c r="T106" s="27">
        <v>-8713</v>
      </c>
      <c r="U106" s="24">
        <v>0</v>
      </c>
      <c r="V106" s="27">
        <v>-58742</v>
      </c>
      <c r="W106" s="27">
        <v>-193434</v>
      </c>
      <c r="X106" s="27">
        <v>214174</v>
      </c>
      <c r="Y106" s="27">
        <v>18266</v>
      </c>
      <c r="Z106" s="27">
        <v>15658</v>
      </c>
      <c r="AA106" s="27">
        <v>-38938</v>
      </c>
      <c r="AB106" s="27">
        <v>9323</v>
      </c>
      <c r="AC106" s="27">
        <v>-11624</v>
      </c>
      <c r="AD106" s="27">
        <v>18600</v>
      </c>
      <c r="AE106" s="27">
        <v>24209</v>
      </c>
      <c r="AF106" s="27">
        <v>-13744</v>
      </c>
      <c r="AG106" s="27">
        <v>21751</v>
      </c>
      <c r="AH106" s="27">
        <v>235925</v>
      </c>
      <c r="AI106" s="24">
        <v>438</v>
      </c>
      <c r="AJ106" s="27">
        <v>236362</v>
      </c>
      <c r="AK106" s="27">
        <v>-82204</v>
      </c>
      <c r="AL106" s="27">
        <v>-7541</v>
      </c>
      <c r="AM106" s="27">
        <v>146618</v>
      </c>
      <c r="AN106" s="24">
        <v>0</v>
      </c>
    </row>
    <row r="107" spans="1:40" x14ac:dyDescent="0.25">
      <c r="A107" s="24">
        <v>104</v>
      </c>
      <c r="B107" s="24" t="s">
        <v>200</v>
      </c>
      <c r="C107" s="25">
        <v>51262</v>
      </c>
      <c r="D107" s="25" t="s">
        <v>194</v>
      </c>
      <c r="E107" s="25" t="s">
        <v>80</v>
      </c>
      <c r="F107" s="25" t="s">
        <v>68</v>
      </c>
      <c r="G107" s="25">
        <v>3</v>
      </c>
      <c r="H107" s="25" t="s">
        <v>72</v>
      </c>
      <c r="I107" s="25" t="s">
        <v>3</v>
      </c>
      <c r="J107" s="26">
        <v>43891</v>
      </c>
      <c r="K107" s="27">
        <v>300052</v>
      </c>
      <c r="L107" s="27">
        <v>23047</v>
      </c>
      <c r="M107" s="24">
        <v>968</v>
      </c>
      <c r="N107" s="27">
        <v>-1940</v>
      </c>
      <c r="O107" s="24">
        <v>0</v>
      </c>
      <c r="P107" s="24">
        <v>0</v>
      </c>
      <c r="Q107" s="27">
        <v>322127</v>
      </c>
      <c r="R107" s="27">
        <v>-99749</v>
      </c>
      <c r="S107" s="27">
        <v>-59400</v>
      </c>
      <c r="T107" s="27">
        <v>-18183</v>
      </c>
      <c r="U107" s="24">
        <v>0</v>
      </c>
      <c r="V107" s="27">
        <v>-19095</v>
      </c>
      <c r="W107" s="27">
        <v>-196427</v>
      </c>
      <c r="X107" s="27">
        <v>125700</v>
      </c>
      <c r="Y107" s="24">
        <v>0</v>
      </c>
      <c r="Z107" s="27">
        <v>6109</v>
      </c>
      <c r="AA107" s="27">
        <v>-19278</v>
      </c>
      <c r="AB107" s="27">
        <v>-19610</v>
      </c>
      <c r="AC107" s="27">
        <v>-8598</v>
      </c>
      <c r="AD107" s="24">
        <v>0</v>
      </c>
      <c r="AE107" s="27">
        <v>22474</v>
      </c>
      <c r="AF107" s="27">
        <v>-14828</v>
      </c>
      <c r="AG107" s="27">
        <v>-33730</v>
      </c>
      <c r="AH107" s="27">
        <v>91970</v>
      </c>
      <c r="AI107" s="27">
        <v>-3140</v>
      </c>
      <c r="AJ107" s="27">
        <v>88830</v>
      </c>
      <c r="AK107" s="27">
        <v>-36354</v>
      </c>
      <c r="AL107" s="24">
        <v>0</v>
      </c>
      <c r="AM107" s="27">
        <v>52475</v>
      </c>
      <c r="AN107" s="24">
        <v>0</v>
      </c>
    </row>
    <row r="108" spans="1:40" x14ac:dyDescent="0.25">
      <c r="A108" s="24">
        <v>105</v>
      </c>
      <c r="B108" s="24" t="s">
        <v>201</v>
      </c>
      <c r="C108" s="25">
        <v>34270520</v>
      </c>
      <c r="D108" s="25" t="s">
        <v>194</v>
      </c>
      <c r="E108" s="25" t="s">
        <v>106</v>
      </c>
      <c r="F108" s="25" t="s">
        <v>0</v>
      </c>
      <c r="G108" s="25">
        <v>3</v>
      </c>
      <c r="H108" s="25" t="s">
        <v>84</v>
      </c>
      <c r="I108" s="25" t="s">
        <v>85</v>
      </c>
      <c r="J108" s="26">
        <v>43891</v>
      </c>
      <c r="K108" s="27">
        <v>9050</v>
      </c>
      <c r="L108" s="27">
        <v>309054</v>
      </c>
      <c r="M108" s="24">
        <v>460</v>
      </c>
      <c r="N108" s="24">
        <v>0</v>
      </c>
      <c r="O108" s="24">
        <v>0</v>
      </c>
      <c r="P108" s="24">
        <v>0</v>
      </c>
      <c r="Q108" s="27">
        <v>318564</v>
      </c>
      <c r="R108" s="27">
        <v>-20686</v>
      </c>
      <c r="S108" s="24">
        <v>0</v>
      </c>
      <c r="T108" s="27">
        <v>-262023</v>
      </c>
      <c r="U108" s="24">
        <v>0</v>
      </c>
      <c r="V108" s="27">
        <v>-14842</v>
      </c>
      <c r="W108" s="27">
        <v>-297551</v>
      </c>
      <c r="X108" s="27">
        <v>21013</v>
      </c>
      <c r="Y108" s="24">
        <v>0</v>
      </c>
      <c r="Z108" s="24">
        <v>0</v>
      </c>
      <c r="AA108" s="24">
        <v>0</v>
      </c>
      <c r="AB108" s="27">
        <v>-13776</v>
      </c>
      <c r="AC108" s="27">
        <v>-1730</v>
      </c>
      <c r="AD108" s="24">
        <v>0</v>
      </c>
      <c r="AE108" s="27">
        <v>1963</v>
      </c>
      <c r="AF108" s="27">
        <v>-2355</v>
      </c>
      <c r="AG108" s="27">
        <v>-15898</v>
      </c>
      <c r="AH108" s="27">
        <v>5115</v>
      </c>
      <c r="AI108" s="24">
        <v>693</v>
      </c>
      <c r="AJ108" s="27">
        <v>5807</v>
      </c>
      <c r="AK108" s="27">
        <v>8655</v>
      </c>
      <c r="AL108" s="24">
        <v>0</v>
      </c>
      <c r="AM108" s="27">
        <v>14462</v>
      </c>
      <c r="AN108" s="24">
        <v>0</v>
      </c>
    </row>
    <row r="109" spans="1:40" x14ac:dyDescent="0.25">
      <c r="A109" s="24">
        <v>106</v>
      </c>
      <c r="B109" s="24" t="s">
        <v>202</v>
      </c>
      <c r="C109" s="25">
        <v>53518684</v>
      </c>
      <c r="D109" s="25" t="s">
        <v>194</v>
      </c>
      <c r="E109" s="25" t="s">
        <v>106</v>
      </c>
      <c r="F109" s="25" t="s">
        <v>0</v>
      </c>
      <c r="G109" s="25">
        <v>3</v>
      </c>
      <c r="H109" s="25" t="s">
        <v>72</v>
      </c>
      <c r="I109" s="25" t="s">
        <v>3</v>
      </c>
      <c r="J109" s="26">
        <v>43891</v>
      </c>
      <c r="K109" s="27">
        <v>14011</v>
      </c>
      <c r="L109" s="24">
        <v>0</v>
      </c>
      <c r="M109" s="27">
        <v>75091</v>
      </c>
      <c r="N109" s="24">
        <v>-25</v>
      </c>
      <c r="O109" s="27">
        <v>183665</v>
      </c>
      <c r="P109" s="24">
        <v>0</v>
      </c>
      <c r="Q109" s="27">
        <v>272743</v>
      </c>
      <c r="R109" s="27">
        <v>-32794</v>
      </c>
      <c r="S109" s="27">
        <v>-134196</v>
      </c>
      <c r="T109" s="24">
        <v>0</v>
      </c>
      <c r="U109" s="24">
        <v>0</v>
      </c>
      <c r="V109" s="27">
        <v>-2758</v>
      </c>
      <c r="W109" s="27">
        <v>-169748</v>
      </c>
      <c r="X109" s="27">
        <v>102995</v>
      </c>
      <c r="Y109" s="27">
        <v>13320</v>
      </c>
      <c r="Z109" s="24">
        <v>0</v>
      </c>
      <c r="AA109" s="27">
        <v>-68401</v>
      </c>
      <c r="AB109" s="27">
        <v>-15320</v>
      </c>
      <c r="AC109" s="27">
        <v>-6753</v>
      </c>
      <c r="AD109" s="24">
        <v>0</v>
      </c>
      <c r="AE109" s="27">
        <v>58967</v>
      </c>
      <c r="AF109" s="27">
        <v>-93725</v>
      </c>
      <c r="AG109" s="27">
        <v>-111912</v>
      </c>
      <c r="AH109" s="27">
        <v>-8916</v>
      </c>
      <c r="AI109" s="24">
        <v>0</v>
      </c>
      <c r="AJ109" s="27">
        <v>-8916</v>
      </c>
      <c r="AK109" s="27">
        <v>7557</v>
      </c>
      <c r="AL109" s="27">
        <v>-1915</v>
      </c>
      <c r="AM109" s="27">
        <v>-3274</v>
      </c>
      <c r="AN109" s="24">
        <v>0</v>
      </c>
    </row>
    <row r="110" spans="1:40" x14ac:dyDescent="0.25">
      <c r="A110" s="24">
        <v>107</v>
      </c>
      <c r="B110" s="24" t="s">
        <v>203</v>
      </c>
      <c r="C110" s="25">
        <v>5040481</v>
      </c>
      <c r="D110" s="25" t="s">
        <v>194</v>
      </c>
      <c r="E110" s="25" t="s">
        <v>106</v>
      </c>
      <c r="F110" s="25" t="s">
        <v>0</v>
      </c>
      <c r="G110" s="25">
        <v>3</v>
      </c>
      <c r="H110" s="25" t="s">
        <v>90</v>
      </c>
      <c r="I110" s="25" t="s">
        <v>91</v>
      </c>
      <c r="J110" s="26">
        <v>43891</v>
      </c>
      <c r="K110" s="27">
        <v>163119</v>
      </c>
      <c r="L110" s="27">
        <v>59190</v>
      </c>
      <c r="M110" s="27">
        <v>1190</v>
      </c>
      <c r="N110" s="27">
        <v>27277</v>
      </c>
      <c r="O110" s="24">
        <v>0</v>
      </c>
      <c r="P110" s="24">
        <v>0</v>
      </c>
      <c r="Q110" s="27">
        <v>250776</v>
      </c>
      <c r="R110" s="27">
        <v>-1056</v>
      </c>
      <c r="S110" s="27">
        <v>-120983</v>
      </c>
      <c r="T110" s="27">
        <v>-42557</v>
      </c>
      <c r="U110" s="24">
        <v>0</v>
      </c>
      <c r="V110" s="27">
        <v>-11600</v>
      </c>
      <c r="W110" s="27">
        <v>-176196</v>
      </c>
      <c r="X110" s="27">
        <v>74580</v>
      </c>
      <c r="Y110" s="24">
        <v>0</v>
      </c>
      <c r="Z110" s="24">
        <v>221</v>
      </c>
      <c r="AA110" s="27">
        <v>-13298</v>
      </c>
      <c r="AB110" s="27">
        <v>-16900</v>
      </c>
      <c r="AC110" s="27">
        <v>-4607</v>
      </c>
      <c r="AD110" s="24">
        <v>541</v>
      </c>
      <c r="AE110" s="27">
        <v>11036</v>
      </c>
      <c r="AF110" s="27">
        <v>-6910</v>
      </c>
      <c r="AG110" s="27">
        <v>-29918</v>
      </c>
      <c r="AH110" s="27">
        <v>44662</v>
      </c>
      <c r="AI110" s="24">
        <v>-20</v>
      </c>
      <c r="AJ110" s="27">
        <v>44642</v>
      </c>
      <c r="AK110" s="27">
        <v>-17697</v>
      </c>
      <c r="AL110" s="24">
        <v>0</v>
      </c>
      <c r="AM110" s="27">
        <v>26945</v>
      </c>
      <c r="AN110" s="24">
        <v>0</v>
      </c>
    </row>
    <row r="111" spans="1:40" x14ac:dyDescent="0.25">
      <c r="A111" s="24">
        <v>108</v>
      </c>
      <c r="B111" s="24" t="s">
        <v>204</v>
      </c>
      <c r="C111" s="25">
        <v>2992446</v>
      </c>
      <c r="D111" s="25" t="s">
        <v>194</v>
      </c>
      <c r="E111" s="25" t="s">
        <v>80</v>
      </c>
      <c r="F111" s="25" t="s">
        <v>0</v>
      </c>
      <c r="G111" s="25">
        <v>3</v>
      </c>
      <c r="H111" s="25" t="s">
        <v>140</v>
      </c>
      <c r="I111" s="25" t="s">
        <v>141</v>
      </c>
      <c r="J111" s="26">
        <v>43891</v>
      </c>
      <c r="K111" s="27">
        <v>246065</v>
      </c>
      <c r="L111" s="27">
        <v>2686</v>
      </c>
      <c r="M111" s="27">
        <v>3683</v>
      </c>
      <c r="N111" s="27">
        <v>-6582</v>
      </c>
      <c r="O111" s="24">
        <v>0</v>
      </c>
      <c r="P111" s="24">
        <v>0</v>
      </c>
      <c r="Q111" s="27">
        <v>245853</v>
      </c>
      <c r="R111" s="27">
        <v>-29644</v>
      </c>
      <c r="S111" s="27">
        <v>-85845</v>
      </c>
      <c r="T111" s="27">
        <v>-2566</v>
      </c>
      <c r="U111" s="24">
        <v>0</v>
      </c>
      <c r="V111" s="27">
        <v>-34635</v>
      </c>
      <c r="W111" s="27">
        <v>-152690</v>
      </c>
      <c r="X111" s="27">
        <v>93163</v>
      </c>
      <c r="Y111" s="27">
        <v>1940</v>
      </c>
      <c r="Z111" s="24">
        <v>24</v>
      </c>
      <c r="AA111" s="27">
        <v>-10152</v>
      </c>
      <c r="AB111" s="27">
        <v>-14415</v>
      </c>
      <c r="AC111" s="27">
        <v>-5953</v>
      </c>
      <c r="AD111" s="24">
        <v>25</v>
      </c>
      <c r="AE111" s="24">
        <v>559</v>
      </c>
      <c r="AF111" s="24">
        <v>-968</v>
      </c>
      <c r="AG111" s="27">
        <v>-28941</v>
      </c>
      <c r="AH111" s="27">
        <v>64221</v>
      </c>
      <c r="AI111" s="24">
        <v>165</v>
      </c>
      <c r="AJ111" s="27">
        <v>64386</v>
      </c>
      <c r="AK111" s="27">
        <v>-23346</v>
      </c>
      <c r="AL111" s="27">
        <v>-1252</v>
      </c>
      <c r="AM111" s="27">
        <v>39788</v>
      </c>
      <c r="AN111" s="24">
        <v>0</v>
      </c>
    </row>
    <row r="112" spans="1:40" x14ac:dyDescent="0.25">
      <c r="A112" s="24">
        <v>109</v>
      </c>
      <c r="B112" s="24" t="s">
        <v>205</v>
      </c>
      <c r="C112" s="25">
        <v>27098060</v>
      </c>
      <c r="D112" s="25" t="s">
        <v>194</v>
      </c>
      <c r="E112" s="25" t="s">
        <v>106</v>
      </c>
      <c r="F112" s="25" t="s">
        <v>0</v>
      </c>
      <c r="G112" s="25">
        <v>3</v>
      </c>
      <c r="H112" s="25" t="s">
        <v>206</v>
      </c>
      <c r="I112" s="25" t="s">
        <v>3</v>
      </c>
      <c r="J112" s="26">
        <v>43891</v>
      </c>
      <c r="K112" s="27">
        <v>166126</v>
      </c>
      <c r="L112" s="24">
        <v>0</v>
      </c>
      <c r="M112" s="27">
        <v>2187</v>
      </c>
      <c r="N112" s="24">
        <v>0</v>
      </c>
      <c r="O112" s="24">
        <v>89</v>
      </c>
      <c r="P112" s="24">
        <v>0</v>
      </c>
      <c r="Q112" s="27">
        <v>168402</v>
      </c>
      <c r="R112" s="27">
        <v>-10815</v>
      </c>
      <c r="S112" s="24">
        <v>0</v>
      </c>
      <c r="T112" s="24">
        <v>0</v>
      </c>
      <c r="U112" s="24">
        <v>0</v>
      </c>
      <c r="V112" s="27">
        <v>-82325</v>
      </c>
      <c r="W112" s="27">
        <v>-93140</v>
      </c>
      <c r="X112" s="27">
        <v>75263</v>
      </c>
      <c r="Y112" s="27">
        <v>16602</v>
      </c>
      <c r="Z112" s="27">
        <v>6201</v>
      </c>
      <c r="AA112" s="27">
        <v>-12232</v>
      </c>
      <c r="AB112" s="27">
        <v>-74305</v>
      </c>
      <c r="AC112" s="27">
        <v>-10016</v>
      </c>
      <c r="AD112" s="24">
        <v>0</v>
      </c>
      <c r="AE112" s="27">
        <v>20205</v>
      </c>
      <c r="AF112" s="27">
        <v>-39794</v>
      </c>
      <c r="AG112" s="27">
        <v>-93339</v>
      </c>
      <c r="AH112" s="27">
        <v>-18076</v>
      </c>
      <c r="AI112" s="24">
        <v>313</v>
      </c>
      <c r="AJ112" s="27">
        <v>-17764</v>
      </c>
      <c r="AK112" s="27">
        <v>12980</v>
      </c>
      <c r="AL112" s="27">
        <v>-1485</v>
      </c>
      <c r="AM112" s="27">
        <v>-6269</v>
      </c>
      <c r="AN112" s="24">
        <v>0</v>
      </c>
    </row>
    <row r="113" spans="1:40" x14ac:dyDescent="0.25">
      <c r="A113" s="24">
        <v>110</v>
      </c>
      <c r="B113" s="24" t="s">
        <v>207</v>
      </c>
      <c r="C113" s="25">
        <v>58017179</v>
      </c>
      <c r="D113" s="25" t="s">
        <v>194</v>
      </c>
      <c r="E113" s="25" t="s">
        <v>106</v>
      </c>
      <c r="F113" s="25" t="s">
        <v>0</v>
      </c>
      <c r="G113" s="25">
        <v>3</v>
      </c>
      <c r="H113" s="25" t="s">
        <v>140</v>
      </c>
      <c r="I113" s="25" t="s">
        <v>141</v>
      </c>
      <c r="J113" s="26">
        <v>43891</v>
      </c>
      <c r="K113" s="27">
        <v>144599</v>
      </c>
      <c r="L113" s="27">
        <v>9111</v>
      </c>
      <c r="M113" s="27">
        <v>1626</v>
      </c>
      <c r="N113" s="24">
        <v>0</v>
      </c>
      <c r="O113" s="24">
        <v>0</v>
      </c>
      <c r="P113" s="24">
        <v>0</v>
      </c>
      <c r="Q113" s="27">
        <v>155335</v>
      </c>
      <c r="R113" s="27">
        <v>-2018</v>
      </c>
      <c r="S113" s="27">
        <v>-75335</v>
      </c>
      <c r="T113" s="27">
        <v>-7266</v>
      </c>
      <c r="U113" s="24">
        <v>0</v>
      </c>
      <c r="V113" s="27">
        <v>-2437</v>
      </c>
      <c r="W113" s="27">
        <v>-87056</v>
      </c>
      <c r="X113" s="27">
        <v>68279</v>
      </c>
      <c r="Y113" s="24">
        <v>0</v>
      </c>
      <c r="Z113" s="27">
        <v>1974</v>
      </c>
      <c r="AA113" s="27">
        <v>-8470</v>
      </c>
      <c r="AB113" s="27">
        <v>-10142</v>
      </c>
      <c r="AC113" s="27">
        <v>-3400</v>
      </c>
      <c r="AD113" s="27">
        <v>9077</v>
      </c>
      <c r="AE113" s="27">
        <v>3043</v>
      </c>
      <c r="AF113" s="27">
        <v>-1943</v>
      </c>
      <c r="AG113" s="27">
        <v>-9860</v>
      </c>
      <c r="AH113" s="27">
        <v>58419</v>
      </c>
      <c r="AI113" s="24">
        <v>112</v>
      </c>
      <c r="AJ113" s="27">
        <v>58531</v>
      </c>
      <c r="AK113" s="27">
        <v>-20308</v>
      </c>
      <c r="AL113" s="24">
        <v>-718</v>
      </c>
      <c r="AM113" s="27">
        <v>37504</v>
      </c>
      <c r="AN113" s="24">
        <v>0</v>
      </c>
    </row>
    <row r="114" spans="1:40" x14ac:dyDescent="0.25">
      <c r="A114" s="24">
        <v>111</v>
      </c>
      <c r="B114" s="24" t="s">
        <v>208</v>
      </c>
      <c r="C114" s="25">
        <v>2658435</v>
      </c>
      <c r="D114" s="25" t="s">
        <v>194</v>
      </c>
      <c r="E114" s="25" t="s">
        <v>106</v>
      </c>
      <c r="F114" s="25" t="s">
        <v>0</v>
      </c>
      <c r="G114" s="25">
        <v>3</v>
      </c>
      <c r="H114" s="25" t="s">
        <v>72</v>
      </c>
      <c r="I114" s="25" t="s">
        <v>3</v>
      </c>
      <c r="J114" s="26">
        <v>43891</v>
      </c>
      <c r="K114" s="27">
        <v>61557</v>
      </c>
      <c r="L114" s="27">
        <v>32133</v>
      </c>
      <c r="M114" s="27">
        <v>3579</v>
      </c>
      <c r="N114" s="27">
        <v>21369</v>
      </c>
      <c r="O114" s="24">
        <v>0</v>
      </c>
      <c r="P114" s="24">
        <v>0</v>
      </c>
      <c r="Q114" s="27">
        <v>118638</v>
      </c>
      <c r="R114" s="27">
        <v>-6991</v>
      </c>
      <c r="S114" s="27">
        <v>-59211</v>
      </c>
      <c r="T114" s="27">
        <v>-13040</v>
      </c>
      <c r="U114" s="24">
        <v>0</v>
      </c>
      <c r="V114" s="27">
        <v>-4721</v>
      </c>
      <c r="W114" s="27">
        <v>-83962</v>
      </c>
      <c r="X114" s="27">
        <v>34676</v>
      </c>
      <c r="Y114" s="24">
        <v>989</v>
      </c>
      <c r="Z114" s="24">
        <v>675</v>
      </c>
      <c r="AA114" s="27">
        <v>-11052</v>
      </c>
      <c r="AB114" s="27">
        <v>-8198</v>
      </c>
      <c r="AC114" s="27">
        <v>-2034</v>
      </c>
      <c r="AD114" s="24">
        <v>0</v>
      </c>
      <c r="AE114" s="27">
        <v>1995</v>
      </c>
      <c r="AF114" s="27">
        <v>-3071</v>
      </c>
      <c r="AG114" s="27">
        <v>-20696</v>
      </c>
      <c r="AH114" s="27">
        <v>13980</v>
      </c>
      <c r="AI114" s="24">
        <v>654</v>
      </c>
      <c r="AJ114" s="27">
        <v>14634</v>
      </c>
      <c r="AK114" s="27">
        <v>-9028</v>
      </c>
      <c r="AL114" s="24">
        <v>0</v>
      </c>
      <c r="AM114" s="27">
        <v>5606</v>
      </c>
      <c r="AN114" s="24">
        <v>0</v>
      </c>
    </row>
    <row r="115" spans="1:40" x14ac:dyDescent="0.25">
      <c r="A115" s="24">
        <v>112</v>
      </c>
      <c r="B115" s="24" t="s">
        <v>209</v>
      </c>
      <c r="C115" s="25">
        <v>51743</v>
      </c>
      <c r="D115" s="25" t="s">
        <v>194</v>
      </c>
      <c r="E115" s="25" t="s">
        <v>106</v>
      </c>
      <c r="F115" s="25" t="s">
        <v>68</v>
      </c>
      <c r="G115" s="25">
        <v>2</v>
      </c>
      <c r="H115" s="25" t="s">
        <v>72</v>
      </c>
      <c r="I115" s="25" t="s">
        <v>3</v>
      </c>
      <c r="J115" s="26">
        <v>43891</v>
      </c>
      <c r="K115" s="24">
        <v>0</v>
      </c>
      <c r="L115" s="24">
        <v>0</v>
      </c>
      <c r="M115" s="27">
        <v>1361</v>
      </c>
      <c r="N115" s="27">
        <v>12215</v>
      </c>
      <c r="O115" s="27">
        <v>104872</v>
      </c>
      <c r="P115" s="24">
        <v>0</v>
      </c>
      <c r="Q115" s="27">
        <v>118448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7">
        <v>118448</v>
      </c>
      <c r="Y115" s="24">
        <v>12</v>
      </c>
      <c r="Z115" s="24">
        <v>3</v>
      </c>
      <c r="AA115" s="27">
        <v>-8457</v>
      </c>
      <c r="AB115" s="27">
        <v>-3755</v>
      </c>
      <c r="AC115" s="27">
        <v>-5480</v>
      </c>
      <c r="AD115" s="24">
        <v>0</v>
      </c>
      <c r="AE115" s="24">
        <v>45</v>
      </c>
      <c r="AF115" s="27">
        <v>-83430</v>
      </c>
      <c r="AG115" s="27">
        <v>-101062</v>
      </c>
      <c r="AH115" s="27">
        <v>17385</v>
      </c>
      <c r="AI115" s="24">
        <v>0</v>
      </c>
      <c r="AJ115" s="27">
        <v>17385</v>
      </c>
      <c r="AK115" s="27">
        <v>-7086</v>
      </c>
      <c r="AL115" s="24">
        <v>-528</v>
      </c>
      <c r="AM115" s="27">
        <v>9771</v>
      </c>
      <c r="AN115" s="24">
        <v>0</v>
      </c>
    </row>
    <row r="116" spans="1:40" x14ac:dyDescent="0.25">
      <c r="A116" s="24">
        <v>113</v>
      </c>
      <c r="B116" s="24" t="s">
        <v>210</v>
      </c>
      <c r="C116" s="25">
        <v>11417016</v>
      </c>
      <c r="D116" s="25" t="s">
        <v>194</v>
      </c>
      <c r="E116" s="25" t="s">
        <v>106</v>
      </c>
      <c r="F116" s="25" t="s">
        <v>0</v>
      </c>
      <c r="G116" s="25">
        <v>3</v>
      </c>
      <c r="H116" s="25" t="s">
        <v>211</v>
      </c>
      <c r="I116" s="25" t="s">
        <v>3</v>
      </c>
      <c r="J116" s="26">
        <v>43891</v>
      </c>
      <c r="K116" s="27">
        <v>110840</v>
      </c>
      <c r="L116" s="27">
        <v>4919</v>
      </c>
      <c r="M116" s="24">
        <v>460</v>
      </c>
      <c r="N116" s="24">
        <v>0</v>
      </c>
      <c r="O116" s="24">
        <v>0</v>
      </c>
      <c r="P116" s="24">
        <v>0</v>
      </c>
      <c r="Q116" s="27">
        <v>116218</v>
      </c>
      <c r="R116" s="27">
        <v>-20727</v>
      </c>
      <c r="S116" s="27">
        <v>-41337</v>
      </c>
      <c r="T116" s="27">
        <v>-3550</v>
      </c>
      <c r="U116" s="24">
        <v>0</v>
      </c>
      <c r="V116" s="27">
        <v>-4738</v>
      </c>
      <c r="W116" s="27">
        <v>-70352</v>
      </c>
      <c r="X116" s="27">
        <v>45866</v>
      </c>
      <c r="Y116" s="24">
        <v>77</v>
      </c>
      <c r="Z116" s="27">
        <v>1070</v>
      </c>
      <c r="AA116" s="27">
        <v>-6604</v>
      </c>
      <c r="AB116" s="27">
        <v>-3651</v>
      </c>
      <c r="AC116" s="27">
        <v>-2400</v>
      </c>
      <c r="AD116" s="24">
        <v>961</v>
      </c>
      <c r="AE116" s="24">
        <v>0</v>
      </c>
      <c r="AF116" s="24">
        <v>-740</v>
      </c>
      <c r="AG116" s="27">
        <v>-11288</v>
      </c>
      <c r="AH116" s="27">
        <v>34578</v>
      </c>
      <c r="AI116" s="24">
        <v>437</v>
      </c>
      <c r="AJ116" s="27">
        <v>35014</v>
      </c>
      <c r="AK116" s="27">
        <v>-11049</v>
      </c>
      <c r="AL116" s="24">
        <v>0</v>
      </c>
      <c r="AM116" s="27">
        <v>23965</v>
      </c>
      <c r="AN116" s="24">
        <v>0</v>
      </c>
    </row>
    <row r="117" spans="1:40" x14ac:dyDescent="0.25">
      <c r="A117" s="24">
        <v>114</v>
      </c>
      <c r="B117" s="24" t="s">
        <v>212</v>
      </c>
      <c r="C117" s="25">
        <v>62237425</v>
      </c>
      <c r="D117" s="25" t="s">
        <v>194</v>
      </c>
      <c r="E117" s="25" t="s">
        <v>106</v>
      </c>
      <c r="F117" s="25" t="s">
        <v>0</v>
      </c>
      <c r="G117" s="25">
        <v>3</v>
      </c>
      <c r="H117" s="25" t="s">
        <v>213</v>
      </c>
      <c r="I117" s="25" t="s">
        <v>111</v>
      </c>
      <c r="J117" s="26">
        <v>43891</v>
      </c>
      <c r="K117" s="27">
        <v>107854</v>
      </c>
      <c r="L117" s="24">
        <v>0</v>
      </c>
      <c r="M117" s="27">
        <v>3877</v>
      </c>
      <c r="N117" s="24">
        <v>-594</v>
      </c>
      <c r="O117" s="24">
        <v>0</v>
      </c>
      <c r="P117" s="24">
        <v>0</v>
      </c>
      <c r="Q117" s="27">
        <v>111137</v>
      </c>
      <c r="R117" s="27">
        <v>-40393</v>
      </c>
      <c r="S117" s="24">
        <v>0</v>
      </c>
      <c r="T117" s="24">
        <v>0</v>
      </c>
      <c r="U117" s="24">
        <v>0</v>
      </c>
      <c r="V117" s="27">
        <v>19486</v>
      </c>
      <c r="W117" s="27">
        <v>-20907</v>
      </c>
      <c r="X117" s="27">
        <v>90230</v>
      </c>
      <c r="Y117" s="27">
        <v>11522</v>
      </c>
      <c r="Z117" s="24">
        <v>0</v>
      </c>
      <c r="AA117" s="27">
        <v>-5463</v>
      </c>
      <c r="AB117" s="27">
        <v>-9484</v>
      </c>
      <c r="AC117" s="27">
        <v>-4103</v>
      </c>
      <c r="AD117" s="24">
        <v>0</v>
      </c>
      <c r="AE117" s="27">
        <v>3513</v>
      </c>
      <c r="AF117" s="27">
        <v>-2462</v>
      </c>
      <c r="AG117" s="27">
        <v>-6477</v>
      </c>
      <c r="AH117" s="27">
        <v>83753</v>
      </c>
      <c r="AI117" s="24">
        <v>-4</v>
      </c>
      <c r="AJ117" s="27">
        <v>83749</v>
      </c>
      <c r="AK117" s="27">
        <v>-34397</v>
      </c>
      <c r="AL117" s="24">
        <v>-786</v>
      </c>
      <c r="AM117" s="27">
        <v>48565</v>
      </c>
      <c r="AN117" s="24">
        <v>0</v>
      </c>
    </row>
    <row r="118" spans="1:40" x14ac:dyDescent="0.25">
      <c r="A118" s="24">
        <v>115</v>
      </c>
      <c r="B118" s="24" t="s">
        <v>214</v>
      </c>
      <c r="C118" s="25">
        <v>10371492</v>
      </c>
      <c r="D118" s="25" t="s">
        <v>194</v>
      </c>
      <c r="E118" s="25" t="s">
        <v>106</v>
      </c>
      <c r="F118" s="25" t="s">
        <v>0</v>
      </c>
      <c r="G118" s="25">
        <v>3</v>
      </c>
      <c r="H118" s="25" t="s">
        <v>215</v>
      </c>
      <c r="I118" s="25" t="s">
        <v>3</v>
      </c>
      <c r="J118" s="26">
        <v>43891</v>
      </c>
      <c r="K118" s="27">
        <v>78980</v>
      </c>
      <c r="L118" s="24">
        <v>0</v>
      </c>
      <c r="M118" s="24">
        <v>928</v>
      </c>
      <c r="N118" s="27">
        <v>16597</v>
      </c>
      <c r="O118" s="24">
        <v>0</v>
      </c>
      <c r="P118" s="24">
        <v>0</v>
      </c>
      <c r="Q118" s="27">
        <v>96505</v>
      </c>
      <c r="R118" s="27">
        <v>-13306</v>
      </c>
      <c r="S118" s="27">
        <v>-32712</v>
      </c>
      <c r="T118" s="24">
        <v>0</v>
      </c>
      <c r="U118" s="24">
        <v>0</v>
      </c>
      <c r="V118" s="27">
        <v>-22401</v>
      </c>
      <c r="W118" s="27">
        <v>-68419</v>
      </c>
      <c r="X118" s="27">
        <v>28086</v>
      </c>
      <c r="Y118" s="24">
        <v>0</v>
      </c>
      <c r="Z118" s="27">
        <v>9142</v>
      </c>
      <c r="AA118" s="27">
        <v>-7183</v>
      </c>
      <c r="AB118" s="27">
        <v>-11605</v>
      </c>
      <c r="AC118" s="27">
        <v>-3430</v>
      </c>
      <c r="AD118" s="24">
        <v>0</v>
      </c>
      <c r="AE118" s="27">
        <v>7259</v>
      </c>
      <c r="AF118" s="27">
        <v>-4351</v>
      </c>
      <c r="AG118" s="27">
        <v>-10169</v>
      </c>
      <c r="AH118" s="27">
        <v>17917</v>
      </c>
      <c r="AI118" s="24">
        <v>-33</v>
      </c>
      <c r="AJ118" s="27">
        <v>17884</v>
      </c>
      <c r="AK118" s="27">
        <v>-5443</v>
      </c>
      <c r="AL118" s="24">
        <v>0</v>
      </c>
      <c r="AM118" s="27">
        <v>12441</v>
      </c>
      <c r="AN118" s="24">
        <v>0</v>
      </c>
    </row>
    <row r="119" spans="1:40" x14ac:dyDescent="0.25">
      <c r="A119" s="24">
        <v>116</v>
      </c>
      <c r="B119" s="24" t="s">
        <v>216</v>
      </c>
      <c r="C119" s="25">
        <v>51671</v>
      </c>
      <c r="D119" s="25" t="s">
        <v>194</v>
      </c>
      <c r="E119" s="25" t="s">
        <v>106</v>
      </c>
      <c r="F119" s="25" t="s">
        <v>68</v>
      </c>
      <c r="G119" s="25">
        <v>2</v>
      </c>
      <c r="H119" s="25" t="s">
        <v>72</v>
      </c>
      <c r="I119" s="25" t="s">
        <v>3</v>
      </c>
      <c r="J119" s="26">
        <v>43891</v>
      </c>
      <c r="K119" s="24">
        <v>0</v>
      </c>
      <c r="L119" s="24">
        <v>0</v>
      </c>
      <c r="M119" s="27">
        <v>1059</v>
      </c>
      <c r="N119" s="27">
        <v>-19056</v>
      </c>
      <c r="O119" s="27">
        <v>106605</v>
      </c>
      <c r="P119" s="24">
        <v>0</v>
      </c>
      <c r="Q119" s="27">
        <v>88609</v>
      </c>
      <c r="R119" s="27">
        <v>-26627</v>
      </c>
      <c r="S119" s="24">
        <v>0</v>
      </c>
      <c r="T119" s="24">
        <v>0</v>
      </c>
      <c r="U119" s="24">
        <v>0</v>
      </c>
      <c r="V119" s="24">
        <v>-2</v>
      </c>
      <c r="W119" s="27">
        <v>-26628</v>
      </c>
      <c r="X119" s="27">
        <v>61980</v>
      </c>
      <c r="Y119" s="24">
        <v>699</v>
      </c>
      <c r="Z119" s="27">
        <v>3389</v>
      </c>
      <c r="AA119" s="27">
        <v>-25093</v>
      </c>
      <c r="AB119" s="27">
        <v>-40743</v>
      </c>
      <c r="AC119" s="27">
        <v>-3749</v>
      </c>
      <c r="AD119" s="24">
        <v>0</v>
      </c>
      <c r="AE119" s="27">
        <v>9671</v>
      </c>
      <c r="AF119" s="27">
        <v>-3352</v>
      </c>
      <c r="AG119" s="27">
        <v>-59178</v>
      </c>
      <c r="AH119" s="27">
        <v>2802</v>
      </c>
      <c r="AI119" s="24">
        <v>-109</v>
      </c>
      <c r="AJ119" s="27">
        <v>2693</v>
      </c>
      <c r="AK119" s="27">
        <v>2491</v>
      </c>
      <c r="AL119" s="27">
        <v>-3180</v>
      </c>
      <c r="AM119" s="27">
        <v>2004</v>
      </c>
      <c r="AN119" s="24">
        <v>0</v>
      </c>
    </row>
    <row r="120" spans="1:40" x14ac:dyDescent="0.25">
      <c r="A120" s="24">
        <v>117</v>
      </c>
      <c r="B120" s="24" t="s">
        <v>217</v>
      </c>
      <c r="C120" s="25">
        <v>51482</v>
      </c>
      <c r="D120" s="25" t="s">
        <v>194</v>
      </c>
      <c r="E120" s="25" t="s">
        <v>80</v>
      </c>
      <c r="F120" s="25" t="s">
        <v>68</v>
      </c>
      <c r="G120" s="25">
        <v>3</v>
      </c>
      <c r="H120" s="25" t="s">
        <v>72</v>
      </c>
      <c r="I120" s="25" t="s">
        <v>3</v>
      </c>
      <c r="J120" s="26">
        <v>43891</v>
      </c>
      <c r="K120" s="27">
        <v>16677</v>
      </c>
      <c r="L120" s="24">
        <v>0</v>
      </c>
      <c r="M120" s="27">
        <v>-2679</v>
      </c>
      <c r="N120" s="27">
        <v>11407</v>
      </c>
      <c r="O120" s="27">
        <v>41760</v>
      </c>
      <c r="P120" s="24">
        <v>0</v>
      </c>
      <c r="Q120" s="27">
        <v>67165</v>
      </c>
      <c r="R120" s="27">
        <v>-56756</v>
      </c>
      <c r="S120" s="27">
        <v>-4767</v>
      </c>
      <c r="T120" s="24">
        <v>0</v>
      </c>
      <c r="U120" s="24">
        <v>0</v>
      </c>
      <c r="V120" s="24">
        <v>-140</v>
      </c>
      <c r="W120" s="27">
        <v>-61663</v>
      </c>
      <c r="X120" s="27">
        <v>5502</v>
      </c>
      <c r="Y120" s="27">
        <v>5069</v>
      </c>
      <c r="Z120" s="24">
        <v>0</v>
      </c>
      <c r="AA120" s="27">
        <v>-10440</v>
      </c>
      <c r="AB120" s="27">
        <v>-6654</v>
      </c>
      <c r="AC120" s="27">
        <v>-1870</v>
      </c>
      <c r="AD120" s="24">
        <v>578</v>
      </c>
      <c r="AE120" s="24">
        <v>91</v>
      </c>
      <c r="AF120" s="27">
        <v>-1339</v>
      </c>
      <c r="AG120" s="27">
        <v>-14566</v>
      </c>
      <c r="AH120" s="27">
        <v>-9064</v>
      </c>
      <c r="AI120" s="24">
        <v>0</v>
      </c>
      <c r="AJ120" s="27">
        <v>-9064</v>
      </c>
      <c r="AK120" s="27">
        <v>15452</v>
      </c>
      <c r="AL120" s="24">
        <v>0</v>
      </c>
      <c r="AM120" s="27">
        <v>6388</v>
      </c>
      <c r="AN120" s="24">
        <v>0</v>
      </c>
    </row>
    <row r="121" spans="1:40" x14ac:dyDescent="0.25">
      <c r="A121" s="24">
        <v>118</v>
      </c>
      <c r="B121" s="24" t="s">
        <v>218</v>
      </c>
      <c r="C121" s="25">
        <v>51774</v>
      </c>
      <c r="D121" s="25" t="s">
        <v>194</v>
      </c>
      <c r="E121" s="25" t="s">
        <v>106</v>
      </c>
      <c r="F121" s="25" t="s">
        <v>68</v>
      </c>
      <c r="G121" s="25">
        <v>2</v>
      </c>
      <c r="H121" s="25" t="s">
        <v>140</v>
      </c>
      <c r="I121" s="25" t="s">
        <v>141</v>
      </c>
      <c r="J121" s="26">
        <v>43891</v>
      </c>
      <c r="K121" s="27">
        <v>40255</v>
      </c>
      <c r="L121" s="24">
        <v>0</v>
      </c>
      <c r="M121" s="24">
        <v>745</v>
      </c>
      <c r="N121" s="27">
        <v>-1502</v>
      </c>
      <c r="O121" s="24">
        <v>0</v>
      </c>
      <c r="P121" s="24">
        <v>0</v>
      </c>
      <c r="Q121" s="27">
        <v>39499</v>
      </c>
      <c r="R121" s="27">
        <v>-10828</v>
      </c>
      <c r="S121" s="24">
        <v>0</v>
      </c>
      <c r="T121" s="24">
        <v>0</v>
      </c>
      <c r="U121" s="24">
        <v>0</v>
      </c>
      <c r="V121" s="27">
        <v>-2269</v>
      </c>
      <c r="W121" s="27">
        <v>-13097</v>
      </c>
      <c r="X121" s="27">
        <v>26402</v>
      </c>
      <c r="Y121" s="24">
        <v>372</v>
      </c>
      <c r="Z121" s="27">
        <v>1556</v>
      </c>
      <c r="AA121" s="27">
        <v>-1793</v>
      </c>
      <c r="AB121" s="27">
        <v>-11556</v>
      </c>
      <c r="AC121" s="27">
        <v>-1558</v>
      </c>
      <c r="AD121" s="24">
        <v>62</v>
      </c>
      <c r="AE121" s="24">
        <v>14</v>
      </c>
      <c r="AF121" s="24">
        <v>-275</v>
      </c>
      <c r="AG121" s="27">
        <v>-13178</v>
      </c>
      <c r="AH121" s="27">
        <v>13224</v>
      </c>
      <c r="AI121" s="24">
        <v>394</v>
      </c>
      <c r="AJ121" s="27">
        <v>13617</v>
      </c>
      <c r="AK121" s="27">
        <v>-4478</v>
      </c>
      <c r="AL121" s="24">
        <v>-182</v>
      </c>
      <c r="AM121" s="27">
        <v>8958</v>
      </c>
      <c r="AN121" s="24">
        <v>0</v>
      </c>
    </row>
    <row r="122" spans="1:40" x14ac:dyDescent="0.25">
      <c r="A122" s="24">
        <v>119</v>
      </c>
      <c r="B122" s="24" t="s">
        <v>219</v>
      </c>
      <c r="C122" s="25">
        <v>28517628</v>
      </c>
      <c r="D122" s="25" t="s">
        <v>194</v>
      </c>
      <c r="E122" s="25" t="s">
        <v>106</v>
      </c>
      <c r="F122" s="25" t="s">
        <v>0</v>
      </c>
      <c r="G122" s="25">
        <v>3</v>
      </c>
      <c r="H122" s="25" t="s">
        <v>220</v>
      </c>
      <c r="I122" s="25" t="s">
        <v>141</v>
      </c>
      <c r="J122" s="26">
        <v>43891</v>
      </c>
      <c r="K122" s="27">
        <v>11898</v>
      </c>
      <c r="L122" s="24">
        <v>0</v>
      </c>
      <c r="M122" s="24">
        <v>257</v>
      </c>
      <c r="N122" s="27">
        <v>19246</v>
      </c>
      <c r="O122" s="24">
        <v>0</v>
      </c>
      <c r="P122" s="24">
        <v>0</v>
      </c>
      <c r="Q122" s="27">
        <v>31401</v>
      </c>
      <c r="R122" s="24">
        <v>-25</v>
      </c>
      <c r="S122" s="27">
        <v>-19661</v>
      </c>
      <c r="T122" s="24">
        <v>0</v>
      </c>
      <c r="U122" s="24">
        <v>0</v>
      </c>
      <c r="V122" s="27">
        <v>-1179</v>
      </c>
      <c r="W122" s="27">
        <v>-20866</v>
      </c>
      <c r="X122" s="27">
        <v>10535</v>
      </c>
      <c r="Y122" s="24">
        <v>0</v>
      </c>
      <c r="Z122" s="24">
        <v>110</v>
      </c>
      <c r="AA122" s="27">
        <v>-2290</v>
      </c>
      <c r="AB122" s="27">
        <v>-2242</v>
      </c>
      <c r="AC122" s="24">
        <v>-573</v>
      </c>
      <c r="AD122" s="24">
        <v>0</v>
      </c>
      <c r="AE122" s="24">
        <v>0</v>
      </c>
      <c r="AF122" s="24">
        <v>-609</v>
      </c>
      <c r="AG122" s="27">
        <v>-5603</v>
      </c>
      <c r="AH122" s="27">
        <v>4932</v>
      </c>
      <c r="AI122" s="24">
        <v>0</v>
      </c>
      <c r="AJ122" s="27">
        <v>4932</v>
      </c>
      <c r="AK122" s="27">
        <v>-2280</v>
      </c>
      <c r="AL122" s="24">
        <v>-84</v>
      </c>
      <c r="AM122" s="27">
        <v>2568</v>
      </c>
      <c r="AN122" s="24">
        <v>0</v>
      </c>
    </row>
    <row r="123" spans="1:40" x14ac:dyDescent="0.25">
      <c r="A123" s="24">
        <v>120</v>
      </c>
      <c r="B123" s="24" t="s">
        <v>221</v>
      </c>
      <c r="C123" s="25">
        <v>90731688</v>
      </c>
      <c r="D123" s="25" t="s">
        <v>194</v>
      </c>
      <c r="E123" s="25" t="s">
        <v>106</v>
      </c>
      <c r="F123" s="25" t="s">
        <v>0</v>
      </c>
      <c r="G123" s="25">
        <v>3</v>
      </c>
      <c r="H123" s="25" t="s">
        <v>211</v>
      </c>
      <c r="I123" s="25" t="s">
        <v>3</v>
      </c>
      <c r="J123" s="26">
        <v>43891</v>
      </c>
      <c r="K123" s="27">
        <v>25457</v>
      </c>
      <c r="L123" s="24">
        <v>0</v>
      </c>
      <c r="M123" s="24">
        <v>962</v>
      </c>
      <c r="N123" s="24">
        <v>0</v>
      </c>
      <c r="O123" s="24">
        <v>0</v>
      </c>
      <c r="P123" s="24">
        <v>0</v>
      </c>
      <c r="Q123" s="27">
        <v>26419</v>
      </c>
      <c r="R123" s="27">
        <v>-9796</v>
      </c>
      <c r="S123" s="24">
        <v>0</v>
      </c>
      <c r="T123" s="24">
        <v>0</v>
      </c>
      <c r="U123" s="24">
        <v>0</v>
      </c>
      <c r="V123" s="27">
        <v>1005</v>
      </c>
      <c r="W123" s="27">
        <v>-8791</v>
      </c>
      <c r="X123" s="27">
        <v>17628</v>
      </c>
      <c r="Y123" s="24">
        <v>0</v>
      </c>
      <c r="Z123" s="24">
        <v>0</v>
      </c>
      <c r="AA123" s="24">
        <v>-424</v>
      </c>
      <c r="AB123" s="27">
        <v>-3360</v>
      </c>
      <c r="AC123" s="24">
        <v>-746</v>
      </c>
      <c r="AD123" s="24">
        <v>0</v>
      </c>
      <c r="AE123" s="24">
        <v>563</v>
      </c>
      <c r="AF123" s="27">
        <v>-1135</v>
      </c>
      <c r="AG123" s="27">
        <v>-5103</v>
      </c>
      <c r="AH123" s="27">
        <v>12525</v>
      </c>
      <c r="AI123" s="24">
        <v>0</v>
      </c>
      <c r="AJ123" s="27">
        <v>12525</v>
      </c>
      <c r="AK123" s="27">
        <v>-5154</v>
      </c>
      <c r="AL123" s="24">
        <v>0</v>
      </c>
      <c r="AM123" s="27">
        <v>7371</v>
      </c>
      <c r="AN123" s="24">
        <v>0</v>
      </c>
    </row>
    <row r="124" spans="1:40" x14ac:dyDescent="0.25">
      <c r="A124" s="24">
        <v>121</v>
      </c>
      <c r="B124" s="24" t="s">
        <v>222</v>
      </c>
      <c r="C124" s="25">
        <v>7441209</v>
      </c>
      <c r="D124" s="25" t="s">
        <v>194</v>
      </c>
      <c r="E124" s="25" t="s">
        <v>106</v>
      </c>
      <c r="F124" s="25" t="s">
        <v>0</v>
      </c>
      <c r="G124" s="25">
        <v>2</v>
      </c>
      <c r="H124" s="25" t="s">
        <v>223</v>
      </c>
      <c r="I124" s="25" t="s">
        <v>91</v>
      </c>
      <c r="J124" s="26">
        <v>43891</v>
      </c>
      <c r="K124" s="27">
        <v>22518</v>
      </c>
      <c r="L124" s="24">
        <v>0</v>
      </c>
      <c r="M124" s="24">
        <v>406</v>
      </c>
      <c r="N124" s="24">
        <v>0</v>
      </c>
      <c r="O124" s="24">
        <v>0</v>
      </c>
      <c r="P124" s="24">
        <v>0</v>
      </c>
      <c r="Q124" s="27">
        <v>22924</v>
      </c>
      <c r="R124" s="24">
        <v>-592</v>
      </c>
      <c r="S124" s="27">
        <v>-9192</v>
      </c>
      <c r="T124" s="24">
        <v>0</v>
      </c>
      <c r="U124" s="24">
        <v>0</v>
      </c>
      <c r="V124" s="27">
        <v>1298</v>
      </c>
      <c r="W124" s="27">
        <v>-8486</v>
      </c>
      <c r="X124" s="27">
        <v>14437</v>
      </c>
      <c r="Y124" s="24">
        <v>26</v>
      </c>
      <c r="Z124" s="24">
        <v>187</v>
      </c>
      <c r="AA124" s="27">
        <v>-3383</v>
      </c>
      <c r="AB124" s="27">
        <v>-1647</v>
      </c>
      <c r="AC124" s="24">
        <v>-581</v>
      </c>
      <c r="AD124" s="24">
        <v>0</v>
      </c>
      <c r="AE124" s="27">
        <v>1240</v>
      </c>
      <c r="AF124" s="27">
        <v>-1887</v>
      </c>
      <c r="AG124" s="27">
        <v>-6043</v>
      </c>
      <c r="AH124" s="27">
        <v>8394</v>
      </c>
      <c r="AI124" s="27">
        <v>-1481</v>
      </c>
      <c r="AJ124" s="27">
        <v>6913</v>
      </c>
      <c r="AK124" s="27">
        <v>-3101</v>
      </c>
      <c r="AL124" s="24">
        <v>0</v>
      </c>
      <c r="AM124" s="27">
        <v>3812</v>
      </c>
      <c r="AN124" s="24">
        <v>0</v>
      </c>
    </row>
    <row r="125" spans="1:40" x14ac:dyDescent="0.25">
      <c r="A125" s="24">
        <v>122</v>
      </c>
      <c r="B125" s="24" t="s">
        <v>224</v>
      </c>
      <c r="C125" s="25">
        <v>19307785</v>
      </c>
      <c r="D125" s="25" t="s">
        <v>194</v>
      </c>
      <c r="E125" s="25" t="s">
        <v>106</v>
      </c>
      <c r="F125" s="25" t="s">
        <v>0</v>
      </c>
      <c r="G125" s="25">
        <v>2</v>
      </c>
      <c r="H125" s="25" t="s">
        <v>140</v>
      </c>
      <c r="I125" s="25" t="s">
        <v>141</v>
      </c>
      <c r="J125" s="26">
        <v>43891</v>
      </c>
      <c r="K125" s="24">
        <v>0</v>
      </c>
      <c r="L125" s="24">
        <v>0</v>
      </c>
      <c r="M125" s="24">
        <v>746</v>
      </c>
      <c r="N125" s="27">
        <v>-10407</v>
      </c>
      <c r="O125" s="27">
        <v>31498</v>
      </c>
      <c r="P125" s="24">
        <v>0</v>
      </c>
      <c r="Q125" s="27">
        <v>21837</v>
      </c>
      <c r="R125" s="24">
        <v>-10</v>
      </c>
      <c r="S125" s="24">
        <v>-172</v>
      </c>
      <c r="T125" s="24">
        <v>0</v>
      </c>
      <c r="U125" s="24">
        <v>0</v>
      </c>
      <c r="V125" s="24">
        <v>0</v>
      </c>
      <c r="W125" s="24">
        <v>-182</v>
      </c>
      <c r="X125" s="27">
        <v>21655</v>
      </c>
      <c r="Y125" s="24">
        <v>997</v>
      </c>
      <c r="Z125" s="24">
        <v>0</v>
      </c>
      <c r="AA125" s="27">
        <v>-1187</v>
      </c>
      <c r="AB125" s="27">
        <v>-9080</v>
      </c>
      <c r="AC125" s="27">
        <v>-1592</v>
      </c>
      <c r="AD125" s="24">
        <v>0</v>
      </c>
      <c r="AE125" s="24">
        <v>112</v>
      </c>
      <c r="AF125" s="24">
        <v>-292</v>
      </c>
      <c r="AG125" s="27">
        <v>-11043</v>
      </c>
      <c r="AH125" s="27">
        <v>10611</v>
      </c>
      <c r="AI125" s="24">
        <v>0</v>
      </c>
      <c r="AJ125" s="27">
        <v>10611</v>
      </c>
      <c r="AK125" s="27">
        <v>-4483</v>
      </c>
      <c r="AL125" s="24">
        <v>0</v>
      </c>
      <c r="AM125" s="27">
        <v>6129</v>
      </c>
      <c r="AN125" s="24">
        <v>0</v>
      </c>
    </row>
    <row r="126" spans="1:40" x14ac:dyDescent="0.25">
      <c r="A126" s="24">
        <v>123</v>
      </c>
      <c r="B126" s="24" t="s">
        <v>225</v>
      </c>
      <c r="C126" s="25">
        <v>23903068</v>
      </c>
      <c r="D126" s="25" t="s">
        <v>194</v>
      </c>
      <c r="E126" s="25" t="s">
        <v>106</v>
      </c>
      <c r="F126" s="25" t="s">
        <v>0</v>
      </c>
      <c r="G126" s="25">
        <v>3</v>
      </c>
      <c r="H126" s="25" t="s">
        <v>72</v>
      </c>
      <c r="I126" s="25" t="s">
        <v>3</v>
      </c>
      <c r="J126" s="26">
        <v>43891</v>
      </c>
      <c r="K126" s="27">
        <v>7251</v>
      </c>
      <c r="L126" s="27">
        <v>2996</v>
      </c>
      <c r="M126" s="24">
        <v>265</v>
      </c>
      <c r="N126" s="27">
        <v>7795</v>
      </c>
      <c r="O126" s="24">
        <v>0</v>
      </c>
      <c r="P126" s="24">
        <v>0</v>
      </c>
      <c r="Q126" s="27">
        <v>18307</v>
      </c>
      <c r="R126" s="27">
        <v>-1765</v>
      </c>
      <c r="S126" s="27">
        <v>-8352</v>
      </c>
      <c r="T126" s="27">
        <v>-2278</v>
      </c>
      <c r="U126" s="24">
        <v>0</v>
      </c>
      <c r="V126" s="27">
        <v>-1303</v>
      </c>
      <c r="W126" s="27">
        <v>-13699</v>
      </c>
      <c r="X126" s="27">
        <v>4608</v>
      </c>
      <c r="Y126" s="24">
        <v>97</v>
      </c>
      <c r="Z126" s="24">
        <v>1</v>
      </c>
      <c r="AA126" s="27">
        <v>-1916</v>
      </c>
      <c r="AB126" s="24">
        <v>-946</v>
      </c>
      <c r="AC126" s="24">
        <v>-339</v>
      </c>
      <c r="AD126" s="24">
        <v>0</v>
      </c>
      <c r="AE126" s="24">
        <v>5</v>
      </c>
      <c r="AF126" s="24">
        <v>0</v>
      </c>
      <c r="AG126" s="27">
        <v>-3098</v>
      </c>
      <c r="AH126" s="27">
        <v>1510</v>
      </c>
      <c r="AI126" s="24">
        <v>-20</v>
      </c>
      <c r="AJ126" s="27">
        <v>1490</v>
      </c>
      <c r="AK126" s="24">
        <v>-644</v>
      </c>
      <c r="AL126" s="24">
        <v>-38</v>
      </c>
      <c r="AM126" s="24">
        <v>808</v>
      </c>
      <c r="AN126" s="24">
        <v>0</v>
      </c>
    </row>
    <row r="127" spans="1:40" x14ac:dyDescent="0.25">
      <c r="A127" s="24">
        <v>124</v>
      </c>
      <c r="B127" s="24" t="s">
        <v>226</v>
      </c>
      <c r="C127" s="25">
        <v>11476673</v>
      </c>
      <c r="D127" s="25" t="s">
        <v>194</v>
      </c>
      <c r="E127" s="25" t="s">
        <v>106</v>
      </c>
      <c r="F127" s="25" t="s">
        <v>0</v>
      </c>
      <c r="G127" s="25">
        <v>2</v>
      </c>
      <c r="H127" s="25" t="s">
        <v>223</v>
      </c>
      <c r="I127" s="25" t="s">
        <v>91</v>
      </c>
      <c r="J127" s="26">
        <v>43891</v>
      </c>
      <c r="K127" s="27">
        <v>14146</v>
      </c>
      <c r="L127" s="24">
        <v>0</v>
      </c>
      <c r="M127" s="24">
        <v>529</v>
      </c>
      <c r="N127" s="24">
        <v>0</v>
      </c>
      <c r="O127" s="24">
        <v>0</v>
      </c>
      <c r="P127" s="24">
        <v>0</v>
      </c>
      <c r="Q127" s="27">
        <v>14675</v>
      </c>
      <c r="R127" s="27">
        <v>-2854</v>
      </c>
      <c r="S127" s="27">
        <v>-5243</v>
      </c>
      <c r="T127" s="24">
        <v>0</v>
      </c>
      <c r="U127" s="24">
        <v>0</v>
      </c>
      <c r="V127" s="24">
        <v>-14</v>
      </c>
      <c r="W127" s="27">
        <v>-8111</v>
      </c>
      <c r="X127" s="27">
        <v>6564</v>
      </c>
      <c r="Y127" s="24">
        <v>45</v>
      </c>
      <c r="Z127" s="24">
        <v>493</v>
      </c>
      <c r="AA127" s="27">
        <v>-1903</v>
      </c>
      <c r="AB127" s="27">
        <v>-1454</v>
      </c>
      <c r="AC127" s="24">
        <v>-339</v>
      </c>
      <c r="AD127" s="24">
        <v>0</v>
      </c>
      <c r="AE127" s="24">
        <v>0</v>
      </c>
      <c r="AF127" s="24">
        <v>-254</v>
      </c>
      <c r="AG127" s="27">
        <v>-3413</v>
      </c>
      <c r="AH127" s="27">
        <v>3151</v>
      </c>
      <c r="AI127" s="24">
        <v>-44</v>
      </c>
      <c r="AJ127" s="27">
        <v>3107</v>
      </c>
      <c r="AK127" s="24">
        <v>-681</v>
      </c>
      <c r="AL127" s="24">
        <v>-173</v>
      </c>
      <c r="AM127" s="27">
        <v>2253</v>
      </c>
      <c r="AN127" s="24">
        <v>0</v>
      </c>
    </row>
    <row r="128" spans="1:40" x14ac:dyDescent="0.25">
      <c r="A128" s="24">
        <v>125</v>
      </c>
      <c r="B128" s="24" t="s">
        <v>227</v>
      </c>
      <c r="C128" s="25">
        <v>57839805</v>
      </c>
      <c r="D128" s="25" t="s">
        <v>194</v>
      </c>
      <c r="E128" s="25" t="s">
        <v>106</v>
      </c>
      <c r="F128" s="25" t="s">
        <v>0</v>
      </c>
      <c r="G128" s="25">
        <v>2</v>
      </c>
      <c r="H128" s="25" t="s">
        <v>72</v>
      </c>
      <c r="I128" s="25" t="s">
        <v>3</v>
      </c>
      <c r="J128" s="26">
        <v>43891</v>
      </c>
      <c r="K128" s="27">
        <v>11750</v>
      </c>
      <c r="L128" s="24">
        <v>0</v>
      </c>
      <c r="M128" s="27">
        <v>2723</v>
      </c>
      <c r="N128" s="24">
        <v>0</v>
      </c>
      <c r="O128" s="24">
        <v>0</v>
      </c>
      <c r="P128" s="24">
        <v>0</v>
      </c>
      <c r="Q128" s="27">
        <v>14473</v>
      </c>
      <c r="R128" s="27">
        <v>-3663</v>
      </c>
      <c r="S128" s="24">
        <v>0</v>
      </c>
      <c r="T128" s="24">
        <v>0</v>
      </c>
      <c r="U128" s="24">
        <v>0</v>
      </c>
      <c r="V128" s="24">
        <v>395</v>
      </c>
      <c r="W128" s="27">
        <v>-3269</v>
      </c>
      <c r="X128" s="27">
        <v>11205</v>
      </c>
      <c r="Y128" s="24">
        <v>102</v>
      </c>
      <c r="Z128" s="24">
        <v>26</v>
      </c>
      <c r="AA128" s="27">
        <v>-2742</v>
      </c>
      <c r="AB128" s="27">
        <v>-1152</v>
      </c>
      <c r="AC128" s="24">
        <v>-502</v>
      </c>
      <c r="AD128" s="24">
        <v>0</v>
      </c>
      <c r="AE128" s="24">
        <v>76</v>
      </c>
      <c r="AF128" s="24">
        <v>-648</v>
      </c>
      <c r="AG128" s="27">
        <v>-4840</v>
      </c>
      <c r="AH128" s="27">
        <v>6364</v>
      </c>
      <c r="AI128" s="27">
        <v>7671</v>
      </c>
      <c r="AJ128" s="27">
        <v>14035</v>
      </c>
      <c r="AK128" s="27">
        <v>-6098</v>
      </c>
      <c r="AL128" s="24">
        <v>-550</v>
      </c>
      <c r="AM128" s="27">
        <v>7387</v>
      </c>
      <c r="AN128" s="24">
        <v>0</v>
      </c>
    </row>
    <row r="129" spans="1:40" x14ac:dyDescent="0.25">
      <c r="A129" s="24">
        <v>126</v>
      </c>
      <c r="B129" s="24" t="s">
        <v>228</v>
      </c>
      <c r="C129" s="25">
        <v>51822</v>
      </c>
      <c r="D129" s="25" t="s">
        <v>194</v>
      </c>
      <c r="E129" s="25" t="s">
        <v>106</v>
      </c>
      <c r="F129" s="25" t="s">
        <v>68</v>
      </c>
      <c r="G129" s="25">
        <v>2</v>
      </c>
      <c r="H129" s="25" t="s">
        <v>72</v>
      </c>
      <c r="I129" s="25" t="s">
        <v>3</v>
      </c>
      <c r="J129" s="26">
        <v>43891</v>
      </c>
      <c r="K129" s="24">
        <v>567</v>
      </c>
      <c r="L129" s="24">
        <v>0</v>
      </c>
      <c r="M129" s="27">
        <v>4382</v>
      </c>
      <c r="N129" s="27">
        <v>2945</v>
      </c>
      <c r="O129" s="24">
        <v>0</v>
      </c>
      <c r="P129" s="24">
        <v>0</v>
      </c>
      <c r="Q129" s="27">
        <v>7895</v>
      </c>
      <c r="R129" s="27">
        <v>-1812</v>
      </c>
      <c r="S129" s="24">
        <v>0</v>
      </c>
      <c r="T129" s="24">
        <v>0</v>
      </c>
      <c r="U129" s="24">
        <v>-309</v>
      </c>
      <c r="V129" s="24">
        <v>27</v>
      </c>
      <c r="W129" s="27">
        <v>-2094</v>
      </c>
      <c r="X129" s="27">
        <v>5801</v>
      </c>
      <c r="Y129" s="27">
        <v>3871</v>
      </c>
      <c r="Z129" s="24">
        <v>3</v>
      </c>
      <c r="AA129" s="27">
        <v>-4397</v>
      </c>
      <c r="AB129" s="27">
        <v>-4260</v>
      </c>
      <c r="AC129" s="24">
        <v>-839</v>
      </c>
      <c r="AD129" s="24">
        <v>0</v>
      </c>
      <c r="AE129" s="24">
        <v>11</v>
      </c>
      <c r="AF129" s="24">
        <v>-114</v>
      </c>
      <c r="AG129" s="27">
        <v>-5725</v>
      </c>
      <c r="AH129" s="24">
        <v>76</v>
      </c>
      <c r="AI129" s="24">
        <v>-45</v>
      </c>
      <c r="AJ129" s="24">
        <v>30</v>
      </c>
      <c r="AK129" s="24">
        <v>114</v>
      </c>
      <c r="AL129" s="24">
        <v>-216</v>
      </c>
      <c r="AM129" s="24">
        <v>-72</v>
      </c>
      <c r="AN129" s="24">
        <v>0</v>
      </c>
    </row>
    <row r="130" spans="1:40" x14ac:dyDescent="0.25">
      <c r="A130" s="24">
        <v>127</v>
      </c>
      <c r="B130" s="24" t="s">
        <v>229</v>
      </c>
      <c r="C130" s="25">
        <v>8609934</v>
      </c>
      <c r="D130" s="25" t="s">
        <v>194</v>
      </c>
      <c r="E130" s="25" t="s">
        <v>106</v>
      </c>
      <c r="F130" s="25" t="s">
        <v>0</v>
      </c>
      <c r="G130" s="25">
        <v>2</v>
      </c>
      <c r="H130" s="25" t="s">
        <v>72</v>
      </c>
      <c r="I130" s="25" t="s">
        <v>3</v>
      </c>
      <c r="J130" s="26">
        <v>43891</v>
      </c>
      <c r="K130" s="24">
        <v>0</v>
      </c>
      <c r="L130" s="24">
        <v>0</v>
      </c>
      <c r="M130" s="24">
        <v>52</v>
      </c>
      <c r="N130" s="24">
        <v>0</v>
      </c>
      <c r="O130" s="27">
        <v>7062</v>
      </c>
      <c r="P130" s="24">
        <v>0</v>
      </c>
      <c r="Q130" s="27">
        <v>7114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7">
        <v>7114</v>
      </c>
      <c r="Y130" s="24">
        <v>262</v>
      </c>
      <c r="Z130" s="24">
        <v>0</v>
      </c>
      <c r="AA130" s="27">
        <v>-3468</v>
      </c>
      <c r="AB130" s="27">
        <v>-4207</v>
      </c>
      <c r="AC130" s="24">
        <v>-359</v>
      </c>
      <c r="AD130" s="24">
        <v>0</v>
      </c>
      <c r="AE130" s="24">
        <v>54</v>
      </c>
      <c r="AF130" s="24">
        <v>-123</v>
      </c>
      <c r="AG130" s="27">
        <v>-7840</v>
      </c>
      <c r="AH130" s="24">
        <v>-726</v>
      </c>
      <c r="AI130" s="24">
        <v>0</v>
      </c>
      <c r="AJ130" s="24">
        <v>-726</v>
      </c>
      <c r="AK130" s="24">
        <v>0</v>
      </c>
      <c r="AL130" s="24">
        <v>0</v>
      </c>
      <c r="AM130" s="24">
        <v>-726</v>
      </c>
      <c r="AN130" s="24">
        <v>0</v>
      </c>
    </row>
    <row r="131" spans="1:40" x14ac:dyDescent="0.25">
      <c r="A131" s="24">
        <v>128</v>
      </c>
      <c r="B131" s="24" t="s">
        <v>230</v>
      </c>
      <c r="C131" s="25">
        <v>52041</v>
      </c>
      <c r="D131" s="25" t="s">
        <v>194</v>
      </c>
      <c r="E131" s="25" t="s">
        <v>106</v>
      </c>
      <c r="F131" s="25" t="s">
        <v>68</v>
      </c>
      <c r="G131" s="25">
        <v>3</v>
      </c>
      <c r="H131" s="25" t="s">
        <v>72</v>
      </c>
      <c r="I131" s="25" t="s">
        <v>3</v>
      </c>
      <c r="J131" s="26">
        <v>43891</v>
      </c>
      <c r="K131" s="24">
        <v>0</v>
      </c>
      <c r="L131" s="24">
        <v>0</v>
      </c>
      <c r="M131" s="24">
        <v>552</v>
      </c>
      <c r="N131" s="24">
        <v>-51</v>
      </c>
      <c r="O131" s="27">
        <v>4806</v>
      </c>
      <c r="P131" s="24">
        <v>0</v>
      </c>
      <c r="Q131" s="27">
        <v>5307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7">
        <v>5307</v>
      </c>
      <c r="Y131" s="27">
        <v>6445</v>
      </c>
      <c r="Z131" s="24">
        <v>0</v>
      </c>
      <c r="AA131" s="27">
        <v>-3304</v>
      </c>
      <c r="AB131" s="27">
        <v>-1849</v>
      </c>
      <c r="AC131" s="24">
        <v>-910</v>
      </c>
      <c r="AD131" s="24">
        <v>0</v>
      </c>
      <c r="AE131" s="24">
        <v>27</v>
      </c>
      <c r="AF131" s="24">
        <v>-663</v>
      </c>
      <c r="AG131" s="24">
        <v>-254</v>
      </c>
      <c r="AH131" s="27">
        <v>5053</v>
      </c>
      <c r="AI131" s="24">
        <v>788</v>
      </c>
      <c r="AJ131" s="27">
        <v>5842</v>
      </c>
      <c r="AK131" s="27">
        <v>-1975</v>
      </c>
      <c r="AL131" s="27">
        <v>-1505</v>
      </c>
      <c r="AM131" s="27">
        <v>2362</v>
      </c>
      <c r="AN131" s="24">
        <v>0</v>
      </c>
    </row>
    <row r="132" spans="1:40" x14ac:dyDescent="0.25">
      <c r="A132" s="24">
        <v>129</v>
      </c>
      <c r="B132" s="24" t="s">
        <v>231</v>
      </c>
      <c r="C132" s="25">
        <v>51877</v>
      </c>
      <c r="D132" s="25" t="s">
        <v>194</v>
      </c>
      <c r="E132" s="25" t="s">
        <v>106</v>
      </c>
      <c r="F132" s="25" t="s">
        <v>68</v>
      </c>
      <c r="G132" s="25">
        <v>3</v>
      </c>
      <c r="H132" s="25" t="s">
        <v>72</v>
      </c>
      <c r="I132" s="25" t="s">
        <v>3</v>
      </c>
      <c r="J132" s="26">
        <v>43891</v>
      </c>
      <c r="K132" s="24">
        <v>0</v>
      </c>
      <c r="L132" s="24">
        <v>0</v>
      </c>
      <c r="M132" s="27">
        <v>4438</v>
      </c>
      <c r="N132" s="24">
        <v>2</v>
      </c>
      <c r="O132" s="24">
        <v>0</v>
      </c>
      <c r="P132" s="24">
        <v>0</v>
      </c>
      <c r="Q132" s="27">
        <v>4440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7">
        <v>4440</v>
      </c>
      <c r="Y132" s="27">
        <v>58887</v>
      </c>
      <c r="Z132" s="24">
        <v>42</v>
      </c>
      <c r="AA132" s="27">
        <v>-27107</v>
      </c>
      <c r="AB132" s="27">
        <v>-20032</v>
      </c>
      <c r="AC132" s="27">
        <v>-6218</v>
      </c>
      <c r="AD132" s="24">
        <v>0</v>
      </c>
      <c r="AE132" s="27">
        <v>1245</v>
      </c>
      <c r="AF132" s="24">
        <v>-710</v>
      </c>
      <c r="AG132" s="27">
        <v>6108</v>
      </c>
      <c r="AH132" s="27">
        <v>10547</v>
      </c>
      <c r="AI132" s="24">
        <v>0</v>
      </c>
      <c r="AJ132" s="27">
        <v>10547</v>
      </c>
      <c r="AK132" s="27">
        <v>-8296</v>
      </c>
      <c r="AL132" s="24">
        <v>0</v>
      </c>
      <c r="AM132" s="27">
        <v>2251</v>
      </c>
      <c r="AN132" s="24">
        <v>0</v>
      </c>
    </row>
    <row r="133" spans="1:40" x14ac:dyDescent="0.25">
      <c r="A133" s="24">
        <v>130</v>
      </c>
      <c r="B133" s="24" t="s">
        <v>232</v>
      </c>
      <c r="C133" s="25">
        <v>80271455</v>
      </c>
      <c r="D133" s="25" t="s">
        <v>194</v>
      </c>
      <c r="E133" s="25" t="s">
        <v>106</v>
      </c>
      <c r="F133" s="25" t="s">
        <v>0</v>
      </c>
      <c r="G133" s="25">
        <v>2</v>
      </c>
      <c r="H133" s="25" t="s">
        <v>140</v>
      </c>
      <c r="I133" s="25" t="s">
        <v>141</v>
      </c>
      <c r="J133" s="26">
        <v>43891</v>
      </c>
      <c r="K133" s="27">
        <v>1345</v>
      </c>
      <c r="L133" s="24">
        <v>0</v>
      </c>
      <c r="M133" s="24">
        <v>146</v>
      </c>
      <c r="N133" s="24">
        <v>0</v>
      </c>
      <c r="O133" s="24">
        <v>0</v>
      </c>
      <c r="P133" s="24">
        <v>0</v>
      </c>
      <c r="Q133" s="27">
        <v>1492</v>
      </c>
      <c r="R133" s="24">
        <v>-247</v>
      </c>
      <c r="S133" s="24">
        <v>0</v>
      </c>
      <c r="T133" s="24">
        <v>0</v>
      </c>
      <c r="U133" s="24">
        <v>0</v>
      </c>
      <c r="V133" s="24">
        <v>-167</v>
      </c>
      <c r="W133" s="24">
        <v>-414</v>
      </c>
      <c r="X133" s="27">
        <v>1078</v>
      </c>
      <c r="Y133" s="24">
        <v>0</v>
      </c>
      <c r="Z133" s="24">
        <v>336</v>
      </c>
      <c r="AA133" s="24">
        <v>-331</v>
      </c>
      <c r="AB133" s="24">
        <v>-677</v>
      </c>
      <c r="AC133" s="24">
        <v>-91</v>
      </c>
      <c r="AD133" s="24">
        <v>0</v>
      </c>
      <c r="AE133" s="24">
        <v>16</v>
      </c>
      <c r="AF133" s="24">
        <v>1</v>
      </c>
      <c r="AG133" s="24">
        <v>-748</v>
      </c>
      <c r="AH133" s="24">
        <v>330</v>
      </c>
      <c r="AI133" s="24">
        <v>0</v>
      </c>
      <c r="AJ133" s="24">
        <v>329</v>
      </c>
      <c r="AK133" s="24">
        <v>-178</v>
      </c>
      <c r="AL133" s="24">
        <v>0</v>
      </c>
      <c r="AM133" s="24">
        <v>151</v>
      </c>
      <c r="AN133" s="24">
        <v>0</v>
      </c>
    </row>
    <row r="134" spans="1:40" x14ac:dyDescent="0.25">
      <c r="A134" s="24">
        <v>131</v>
      </c>
      <c r="B134" s="24" t="s">
        <v>233</v>
      </c>
      <c r="C134" s="25">
        <v>40429946</v>
      </c>
      <c r="D134" s="25" t="s">
        <v>194</v>
      </c>
      <c r="E134" s="25" t="s">
        <v>106</v>
      </c>
      <c r="F134" s="25" t="s">
        <v>0</v>
      </c>
      <c r="G134" s="25">
        <v>2</v>
      </c>
      <c r="H134" s="25" t="s">
        <v>234</v>
      </c>
      <c r="I134" s="25" t="s">
        <v>85</v>
      </c>
      <c r="J134" s="26">
        <v>43891</v>
      </c>
      <c r="K134" s="24">
        <v>856</v>
      </c>
      <c r="L134" s="24">
        <v>0</v>
      </c>
      <c r="M134" s="24">
        <v>31</v>
      </c>
      <c r="N134" s="24">
        <v>0</v>
      </c>
      <c r="O134" s="24">
        <v>0</v>
      </c>
      <c r="P134" s="24">
        <v>0</v>
      </c>
      <c r="Q134" s="24">
        <v>887</v>
      </c>
      <c r="R134" s="24">
        <v>0</v>
      </c>
      <c r="S134" s="24">
        <v>0</v>
      </c>
      <c r="T134" s="24">
        <v>0</v>
      </c>
      <c r="U134" s="24">
        <v>0</v>
      </c>
      <c r="V134" s="24">
        <v>12</v>
      </c>
      <c r="W134" s="24">
        <v>12</v>
      </c>
      <c r="X134" s="24">
        <v>899</v>
      </c>
      <c r="Y134" s="24">
        <v>6</v>
      </c>
      <c r="Z134" s="24">
        <v>0</v>
      </c>
      <c r="AA134" s="24">
        <v>-514</v>
      </c>
      <c r="AB134" s="24">
        <v>-191</v>
      </c>
      <c r="AC134" s="24">
        <v>-43</v>
      </c>
      <c r="AD134" s="24">
        <v>0</v>
      </c>
      <c r="AE134" s="24">
        <v>3</v>
      </c>
      <c r="AF134" s="24">
        <v>-3</v>
      </c>
      <c r="AG134" s="24">
        <v>-743</v>
      </c>
      <c r="AH134" s="24">
        <v>156</v>
      </c>
      <c r="AI134" s="24">
        <v>21</v>
      </c>
      <c r="AJ134" s="24">
        <v>178</v>
      </c>
      <c r="AK134" s="24">
        <v>-41</v>
      </c>
      <c r="AL134" s="24">
        <v>0</v>
      </c>
      <c r="AM134" s="24">
        <v>136</v>
      </c>
      <c r="AN134" s="24">
        <v>0</v>
      </c>
    </row>
    <row r="135" spans="1:40" x14ac:dyDescent="0.25">
      <c r="A135" s="24">
        <v>132</v>
      </c>
      <c r="B135" s="24" t="s">
        <v>235</v>
      </c>
      <c r="C135" s="25">
        <v>45283173</v>
      </c>
      <c r="D135" s="25" t="s">
        <v>194</v>
      </c>
      <c r="E135" s="25" t="s">
        <v>106</v>
      </c>
      <c r="F135" s="25" t="s">
        <v>0</v>
      </c>
      <c r="G135" s="25">
        <v>3</v>
      </c>
      <c r="H135" s="25" t="s">
        <v>72</v>
      </c>
      <c r="I135" s="25" t="s">
        <v>3</v>
      </c>
      <c r="J135" s="26">
        <v>43891</v>
      </c>
      <c r="K135" s="24">
        <v>0</v>
      </c>
      <c r="L135" s="24">
        <v>0</v>
      </c>
      <c r="M135" s="24">
        <v>767</v>
      </c>
      <c r="N135" s="24">
        <v>0</v>
      </c>
      <c r="O135" s="24">
        <v>0</v>
      </c>
      <c r="P135" s="24">
        <v>0</v>
      </c>
      <c r="Q135" s="24">
        <v>767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767</v>
      </c>
      <c r="Y135" s="24">
        <v>0</v>
      </c>
      <c r="Z135" s="24">
        <v>0</v>
      </c>
      <c r="AA135" s="27">
        <v>-3479</v>
      </c>
      <c r="AB135" s="24">
        <v>-561</v>
      </c>
      <c r="AC135" s="24">
        <v>-38</v>
      </c>
      <c r="AD135" s="24">
        <v>0</v>
      </c>
      <c r="AE135" s="24">
        <v>51</v>
      </c>
      <c r="AF135" s="24">
        <v>-19</v>
      </c>
      <c r="AG135" s="27">
        <v>-4045</v>
      </c>
      <c r="AH135" s="27">
        <v>-3278</v>
      </c>
      <c r="AI135" s="24">
        <v>0</v>
      </c>
      <c r="AJ135" s="27">
        <v>-3278</v>
      </c>
      <c r="AK135" s="24">
        <v>0</v>
      </c>
      <c r="AL135" s="24">
        <v>0</v>
      </c>
      <c r="AM135" s="27">
        <v>-3278</v>
      </c>
      <c r="AN135" s="24">
        <v>0</v>
      </c>
    </row>
    <row r="136" spans="1:40" x14ac:dyDescent="0.25">
      <c r="A136" s="24">
        <v>133</v>
      </c>
      <c r="B136" s="24" t="s">
        <v>236</v>
      </c>
      <c r="C136" s="25">
        <v>9526594</v>
      </c>
      <c r="D136" s="25" t="s">
        <v>194</v>
      </c>
      <c r="E136" s="25" t="s">
        <v>106</v>
      </c>
      <c r="F136" s="25" t="s">
        <v>0</v>
      </c>
      <c r="G136" s="25">
        <v>2</v>
      </c>
      <c r="H136" s="25" t="s">
        <v>90</v>
      </c>
      <c r="I136" s="25" t="s">
        <v>91</v>
      </c>
      <c r="J136" s="26">
        <v>43891</v>
      </c>
      <c r="K136" s="24">
        <v>415</v>
      </c>
      <c r="L136" s="24">
        <v>0</v>
      </c>
      <c r="M136" s="24">
        <v>34</v>
      </c>
      <c r="N136" s="24">
        <v>0</v>
      </c>
      <c r="O136" s="24">
        <v>0</v>
      </c>
      <c r="P136" s="24">
        <v>0</v>
      </c>
      <c r="Q136" s="24">
        <v>449</v>
      </c>
      <c r="R136" s="24">
        <v>0</v>
      </c>
      <c r="S136" s="24">
        <v>0</v>
      </c>
      <c r="T136" s="24">
        <v>0</v>
      </c>
      <c r="U136" s="24">
        <v>0</v>
      </c>
      <c r="V136" s="24">
        <v>31</v>
      </c>
      <c r="W136" s="24">
        <v>31</v>
      </c>
      <c r="X136" s="24">
        <v>479</v>
      </c>
      <c r="Y136" s="24">
        <v>0</v>
      </c>
      <c r="Z136" s="24">
        <v>36</v>
      </c>
      <c r="AA136" s="24">
        <v>-250</v>
      </c>
      <c r="AB136" s="24">
        <v>-271</v>
      </c>
      <c r="AC136" s="24">
        <v>-15</v>
      </c>
      <c r="AD136" s="24">
        <v>0</v>
      </c>
      <c r="AE136" s="24">
        <v>0</v>
      </c>
      <c r="AF136" s="24">
        <v>-91</v>
      </c>
      <c r="AG136" s="24">
        <v>-591</v>
      </c>
      <c r="AH136" s="24">
        <v>-112</v>
      </c>
      <c r="AI136" s="24">
        <v>0</v>
      </c>
      <c r="AJ136" s="24">
        <v>-112</v>
      </c>
      <c r="AK136" s="24">
        <v>0</v>
      </c>
      <c r="AL136" s="24">
        <v>0</v>
      </c>
      <c r="AM136" s="24">
        <v>-112</v>
      </c>
      <c r="AN136" s="24">
        <v>0</v>
      </c>
    </row>
    <row r="137" spans="1:40" x14ac:dyDescent="0.25">
      <c r="A137" s="24">
        <v>134</v>
      </c>
      <c r="B137" s="24" t="s">
        <v>237</v>
      </c>
      <c r="C137" s="25">
        <v>33588252</v>
      </c>
      <c r="D137" s="25" t="s">
        <v>194</v>
      </c>
      <c r="E137" s="25" t="s">
        <v>106</v>
      </c>
      <c r="F137" s="25" t="s">
        <v>0</v>
      </c>
      <c r="G137" s="25">
        <v>2</v>
      </c>
      <c r="H137" s="25" t="s">
        <v>72</v>
      </c>
      <c r="I137" s="25" t="s">
        <v>3</v>
      </c>
      <c r="J137" s="26">
        <v>43891</v>
      </c>
      <c r="K137" s="24">
        <v>101</v>
      </c>
      <c r="L137" s="24">
        <v>0</v>
      </c>
      <c r="M137" s="24">
        <v>185</v>
      </c>
      <c r="N137" s="24">
        <v>0</v>
      </c>
      <c r="O137" s="24">
        <v>0</v>
      </c>
      <c r="P137" s="24">
        <v>0</v>
      </c>
      <c r="Q137" s="24">
        <v>286</v>
      </c>
      <c r="R137" s="24">
        <v>-7</v>
      </c>
      <c r="S137" s="24">
        <v>0</v>
      </c>
      <c r="T137" s="24">
        <v>0</v>
      </c>
      <c r="U137" s="24">
        <v>0</v>
      </c>
      <c r="V137" s="24">
        <v>-8</v>
      </c>
      <c r="W137" s="24">
        <v>-15</v>
      </c>
      <c r="X137" s="24">
        <v>272</v>
      </c>
      <c r="Y137" s="24">
        <v>0</v>
      </c>
      <c r="Z137" s="24">
        <v>0</v>
      </c>
      <c r="AA137" s="24">
        <v>-201</v>
      </c>
      <c r="AB137" s="24">
        <v>-673</v>
      </c>
      <c r="AC137" s="24">
        <v>-13</v>
      </c>
      <c r="AD137" s="24">
        <v>0</v>
      </c>
      <c r="AE137" s="24">
        <v>0</v>
      </c>
      <c r="AF137" s="24">
        <v>0</v>
      </c>
      <c r="AG137" s="24">
        <v>-887</v>
      </c>
      <c r="AH137" s="24">
        <v>-616</v>
      </c>
      <c r="AI137" s="24">
        <v>0</v>
      </c>
      <c r="AJ137" s="24">
        <v>-616</v>
      </c>
      <c r="AK137" s="24">
        <v>0</v>
      </c>
      <c r="AL137" s="24">
        <v>0</v>
      </c>
      <c r="AM137" s="24">
        <v>-616</v>
      </c>
      <c r="AN137" s="24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4459-60CD-478B-BA6A-D99C26265789}">
  <dimension ref="A1:A31"/>
  <sheetViews>
    <sheetView workbookViewId="0">
      <selection activeCell="A12" sqref="A12"/>
    </sheetView>
  </sheetViews>
  <sheetFormatPr defaultRowHeight="15" x14ac:dyDescent="0.2"/>
  <cols>
    <col min="1" max="1" width="45.5546875" bestFit="1" customWidth="1"/>
    <col min="2" max="2" width="25.77734375" bestFit="1" customWidth="1"/>
  </cols>
  <sheetData>
    <row r="1" spans="1:1" ht="15.75" x14ac:dyDescent="0.25">
      <c r="A1" s="31" t="s">
        <v>238</v>
      </c>
    </row>
    <row r="2" spans="1:1" x14ac:dyDescent="0.2">
      <c r="A2" t="s">
        <v>174</v>
      </c>
    </row>
    <row r="3" spans="1:1" x14ac:dyDescent="0.2">
      <c r="A3" t="s">
        <v>216</v>
      </c>
    </row>
    <row r="4" spans="1:1" x14ac:dyDescent="0.2">
      <c r="A4" t="s">
        <v>95</v>
      </c>
    </row>
    <row r="5" spans="1:1" x14ac:dyDescent="0.2">
      <c r="A5" t="s">
        <v>157</v>
      </c>
    </row>
    <row r="6" spans="1:1" x14ac:dyDescent="0.2">
      <c r="A6" t="s">
        <v>126</v>
      </c>
    </row>
    <row r="7" spans="1:1" x14ac:dyDescent="0.2">
      <c r="A7" t="s">
        <v>117</v>
      </c>
    </row>
    <row r="8" spans="1:1" x14ac:dyDescent="0.2">
      <c r="A8" t="s">
        <v>221</v>
      </c>
    </row>
    <row r="9" spans="1:1" x14ac:dyDescent="0.2">
      <c r="A9" t="s">
        <v>167</v>
      </c>
    </row>
    <row r="10" spans="1:1" x14ac:dyDescent="0.2">
      <c r="A10" t="s">
        <v>81</v>
      </c>
    </row>
    <row r="11" spans="1:1" x14ac:dyDescent="0.2">
      <c r="A11" t="s">
        <v>117</v>
      </c>
    </row>
    <row r="12" spans="1:1" x14ac:dyDescent="0.2">
      <c r="A12" t="s">
        <v>75</v>
      </c>
    </row>
    <row r="13" spans="1:1" x14ac:dyDescent="0.2">
      <c r="A13" t="s">
        <v>192</v>
      </c>
    </row>
    <row r="14" spans="1:1" x14ac:dyDescent="0.2">
      <c r="A14" t="s">
        <v>236</v>
      </c>
    </row>
    <row r="15" spans="1:1" x14ac:dyDescent="0.2">
      <c r="A15" t="s">
        <v>205</v>
      </c>
    </row>
    <row r="16" spans="1:1" x14ac:dyDescent="0.2">
      <c r="A16" t="s">
        <v>170</v>
      </c>
    </row>
    <row r="17" spans="1:1" x14ac:dyDescent="0.2">
      <c r="A17" t="s">
        <v>144</v>
      </c>
    </row>
    <row r="18" spans="1:1" x14ac:dyDescent="0.2">
      <c r="A18" t="s">
        <v>94</v>
      </c>
    </row>
    <row r="19" spans="1:1" x14ac:dyDescent="0.2">
      <c r="A19" t="s">
        <v>218</v>
      </c>
    </row>
    <row r="20" spans="1:1" x14ac:dyDescent="0.2">
      <c r="A20" t="s">
        <v>204</v>
      </c>
    </row>
    <row r="21" spans="1:1" x14ac:dyDescent="0.2">
      <c r="A21" t="s">
        <v>96</v>
      </c>
    </row>
    <row r="22" spans="1:1" x14ac:dyDescent="0.2">
      <c r="A22" t="s">
        <v>108</v>
      </c>
    </row>
    <row r="23" spans="1:1" x14ac:dyDescent="0.2">
      <c r="A23" t="s">
        <v>170</v>
      </c>
    </row>
    <row r="24" spans="1:1" x14ac:dyDescent="0.2">
      <c r="A24" t="s">
        <v>199</v>
      </c>
    </row>
    <row r="25" spans="1:1" x14ac:dyDescent="0.2">
      <c r="A25" t="s">
        <v>205</v>
      </c>
    </row>
    <row r="26" spans="1:1" x14ac:dyDescent="0.2">
      <c r="A26" t="s">
        <v>109</v>
      </c>
    </row>
    <row r="27" spans="1:1" x14ac:dyDescent="0.2">
      <c r="A27" t="s">
        <v>231</v>
      </c>
    </row>
    <row r="28" spans="1:1" x14ac:dyDescent="0.2">
      <c r="A28" t="s">
        <v>204</v>
      </c>
    </row>
    <row r="29" spans="1:1" x14ac:dyDescent="0.2">
      <c r="A29" t="s">
        <v>204</v>
      </c>
    </row>
    <row r="30" spans="1:1" x14ac:dyDescent="0.2">
      <c r="A30" t="s">
        <v>147</v>
      </c>
    </row>
    <row r="31" spans="1:1" x14ac:dyDescent="0.2">
      <c r="A31" t="s">
        <v>89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Apur. de Horas</vt:lpstr>
      <vt:lpstr>DRE BANCOS</vt:lpstr>
      <vt:lpstr>Procv</vt:lpstr>
    </vt:vector>
  </TitlesOfParts>
  <Company>Valdeci Medeiros Contabilidade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Prof. Richardson</dc:creator>
  <cp:lastModifiedBy>Richardson Borges</cp:lastModifiedBy>
  <cp:lastPrinted>2015-12-14T12:07:42Z</cp:lastPrinted>
  <dcterms:created xsi:type="dcterms:W3CDTF">2001-06-01T18:03:56Z</dcterms:created>
  <dcterms:modified xsi:type="dcterms:W3CDTF">2020-09-14T21:56:30Z</dcterms:modified>
</cp:coreProperties>
</file>